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506" windowWidth="10425" windowHeight="12900" tabRatio="723" activeTab="0"/>
  </bookViews>
  <sheets>
    <sheet name="Tabell 2.1" sheetId="1" r:id="rId1"/>
    <sheet name="Tabell 2.2 " sheetId="2" r:id="rId2"/>
    <sheet name="Tabell 2.3" sheetId="3" r:id="rId3"/>
    <sheet name="Tabell  2.4" sheetId="4" r:id="rId4"/>
    <sheet name="Tabell 2.5" sheetId="5" r:id="rId5"/>
    <sheet name="Tabell 2.6" sheetId="6" r:id="rId6"/>
    <sheet name="Tabell  2.7" sheetId="7" r:id="rId7"/>
    <sheet name="Tabell 2.8" sheetId="8" r:id="rId8"/>
    <sheet name="Tabell 2.9, 2.10" sheetId="9" r:id="rId9"/>
    <sheet name="Tabell 2.11" sheetId="10" r:id="rId10"/>
    <sheet name="Tabell  2.12 " sheetId="11" r:id="rId11"/>
    <sheet name="Tabell  2.13" sheetId="12" r:id="rId12"/>
  </sheets>
  <definedNames>
    <definedName name="_xlnm.Print_Area" localSheetId="10">'Tabell  2.12 '!$A$1:$F$28</definedName>
    <definedName name="_xlnm.Print_Area" localSheetId="11">'Tabell  2.13'!$A$1:$I$28</definedName>
    <definedName name="_xlnm.Print_Area" localSheetId="6">'Tabell  2.7'!#REF!</definedName>
    <definedName name="_xlnm.Print_Area" localSheetId="0">'Tabell 2.1'!$A$1:$L$28</definedName>
    <definedName name="_xlnm.Print_Area" localSheetId="9">'Tabell 2.11'!$A$1:$R$77</definedName>
    <definedName name="_xlnm.Print_Area" localSheetId="1">'Tabell 2.2 '!$A$1:$L$28</definedName>
    <definedName name="_xlnm.Print_Area" localSheetId="2">'Tabell 2.3'!$A$1:$L$46</definedName>
    <definedName name="_xlnm.Print_Area" localSheetId="4">'Tabell 2.5'!$A$1:$S$47</definedName>
    <definedName name="_xlnm.Print_Area" localSheetId="7">'Tabell 2.8'!$A$1:$R$60</definedName>
  </definedNames>
  <calcPr fullCalcOnLoad="1"/>
</workbook>
</file>

<file path=xl/sharedStrings.xml><?xml version="1.0" encoding="utf-8"?>
<sst xmlns="http://schemas.openxmlformats.org/spreadsheetml/2006/main" count="540" uniqueCount="144">
  <si>
    <t>Män</t>
  </si>
  <si>
    <t>Kvinnor</t>
  </si>
  <si>
    <t>Återbetalningsskyldiga</t>
  </si>
  <si>
    <t>Antal personer</t>
  </si>
  <si>
    <t>Total skuld, miljoner kr</t>
  </si>
  <si>
    <t>Genomsnittlig skuld, kr</t>
  </si>
  <si>
    <t>Samtliga</t>
  </si>
  <si>
    <t>Nya återbetalningsskyldiga</t>
  </si>
  <si>
    <t>Tidigare återbetalningsskyldiga</t>
  </si>
  <si>
    <t>Samtliga återbetalningsskyldiga</t>
  </si>
  <si>
    <t>Skuld, kr</t>
  </si>
  <si>
    <t>Antal</t>
  </si>
  <si>
    <t>%</t>
  </si>
  <si>
    <t>Årsbelopp, kr</t>
  </si>
  <si>
    <t xml:space="preserve">         0</t>
  </si>
  <si>
    <t>Ålder</t>
  </si>
  <si>
    <t>Totalt</t>
  </si>
  <si>
    <t>Inkomst, kr</t>
  </si>
  <si>
    <t xml:space="preserve">Län
</t>
  </si>
  <si>
    <t>Genomsnittsskuld</t>
  </si>
  <si>
    <t>Genomsnittsinkomst</t>
  </si>
  <si>
    <t>Genomsnittsårsbelopp</t>
  </si>
  <si>
    <t>Stockholm</t>
  </si>
  <si>
    <t>Uppsala</t>
  </si>
  <si>
    <t>Södermanland</t>
  </si>
  <si>
    <t>Östergötland</t>
  </si>
  <si>
    <t>Jönköping</t>
  </si>
  <si>
    <t>Kronoberg</t>
  </si>
  <si>
    <t>Kalmar</t>
  </si>
  <si>
    <t>Gotland</t>
  </si>
  <si>
    <t>Blekinge</t>
  </si>
  <si>
    <t>Skåne</t>
  </si>
  <si>
    <t>Halland</t>
  </si>
  <si>
    <t>Västra Götaland</t>
  </si>
  <si>
    <t>Värmland</t>
  </si>
  <si>
    <t>Örebro</t>
  </si>
  <si>
    <t>Västmanland</t>
  </si>
  <si>
    <t>Dalarna</t>
  </si>
  <si>
    <t>Gävleborg</t>
  </si>
  <si>
    <t>Västernorrland</t>
  </si>
  <si>
    <t>Jämtland</t>
  </si>
  <si>
    <t>Västerbotten</t>
  </si>
  <si>
    <t>Norrbotten</t>
  </si>
  <si>
    <t>Belopp, 
mnkr</t>
  </si>
  <si>
    <t>Totalt hela landet</t>
  </si>
  <si>
    <t>2                Återbetalning av studielån för studier mellan 1989 och den 30 juni 2001</t>
  </si>
  <si>
    <t xml:space="preserve">År
</t>
  </si>
  <si>
    <t>Totalt inbetalt 
belopp, kr</t>
  </si>
  <si>
    <t>2007</t>
  </si>
  <si>
    <t>Icke-återbetalningsskyldiga</t>
  </si>
  <si>
    <t xml:space="preserve">                  Repayment of student loan taken between 1989 and June 30, 2001</t>
  </si>
  <si>
    <t>2008</t>
  </si>
  <si>
    <t>Inbetalningstyp och betalningsår</t>
  </si>
  <si>
    <t>Frivillig återbetalning</t>
  </si>
  <si>
    <t>Totalt debiterat årsbelopp, miljoner kr</t>
  </si>
  <si>
    <t>Genomsnittligt årsbelopp, kr</t>
  </si>
  <si>
    <t>2009</t>
  </si>
  <si>
    <t>Årsbelopp 2006-2009</t>
  </si>
  <si>
    <t>Slutligt årsbelopp 2006–2007</t>
  </si>
  <si>
    <t>Tabell 2.1     Antal personer med studielån mellan 1989 och 30 juni 2001, total och genomsnittlig 
                      skuld, fördelat på återbetalningsskyldiga och icke-återbetalningsskyldiga samt kön</t>
  </si>
  <si>
    <t>Tabell 2.6     Debiterade årsbelopp för studielån mellan 1989 och 30 juni 2001, totalt 
                     och genomsnittligt, fördelat på nya och tidigare återbetalningsskyldiga samt kön</t>
  </si>
  <si>
    <t xml:space="preserve">                       Voluntary repayment on student loan
                       taken between 1989 and June 30, 2001</t>
  </si>
  <si>
    <t>Tabell 2.10    Frivillig återbetalning för studielån 
                      mellan 1989 och 30 juni 2001</t>
  </si>
  <si>
    <t>–29 år</t>
  </si>
  <si>
    <t>30–39 år</t>
  </si>
  <si>
    <t>40–49 år</t>
  </si>
  <si>
    <t>50–59 år</t>
  </si>
  <si>
    <t xml:space="preserve">60 år– </t>
  </si>
  <si>
    <t xml:space="preserve">              1–  49 999</t>
  </si>
  <si>
    <t xml:space="preserve">     50 000–  99 999</t>
  </si>
  <si>
    <t xml:space="preserve">   100 000–149 999</t>
  </si>
  <si>
    <t xml:space="preserve">   150 000–199 999</t>
  </si>
  <si>
    <t xml:space="preserve">   200 000–249 999</t>
  </si>
  <si>
    <t xml:space="preserve">   250 000–299 999</t>
  </si>
  <si>
    <t xml:space="preserve">   300 000–349 999</t>
  </si>
  <si>
    <t xml:space="preserve">   350 000–399 999</t>
  </si>
  <si>
    <t xml:space="preserve">   400 000–499 999</t>
  </si>
  <si>
    <t xml:space="preserve">   500 000–999 999</t>
  </si>
  <si>
    <t xml:space="preserve">1 000 000– </t>
  </si>
  <si>
    <t>Totalt antal återbetalningsskyldiga</t>
  </si>
  <si>
    <t>60 år–</t>
  </si>
  <si>
    <t xml:space="preserve">         1–  1 999</t>
  </si>
  <si>
    <t xml:space="preserve">  2 000–  2 999</t>
  </si>
  <si>
    <t xml:space="preserve">  3 000–  3 999</t>
  </si>
  <si>
    <t xml:space="preserve">  4 000–  4 999</t>
  </si>
  <si>
    <t xml:space="preserve">  5 000–  5 999</t>
  </si>
  <si>
    <t xml:space="preserve">  6 000–  6 999</t>
  </si>
  <si>
    <t xml:space="preserve">  7 000–  7 999</t>
  </si>
  <si>
    <t xml:space="preserve">  8 000–  8 999</t>
  </si>
  <si>
    <t xml:space="preserve">  9 000–  9 999</t>
  </si>
  <si>
    <t>10 000–14 999</t>
  </si>
  <si>
    <t>15 000–19 999</t>
  </si>
  <si>
    <t>20 000–24 999</t>
  </si>
  <si>
    <t>25 000–49 999</t>
  </si>
  <si>
    <t xml:space="preserve">50 000– </t>
  </si>
  <si>
    <t>1 000 000–</t>
  </si>
  <si>
    <t>Tabell 2.11       forts…</t>
  </si>
  <si>
    <t xml:space="preserve">                       Number of persons 2010 obligated to repay student loan taken between 1989 
                       and June 30, 2001, by age, sex and income during income year 2008</t>
  </si>
  <si>
    <t>Tabell 2.11    Antal återbetalningsskyldiga 2010 med studielån mellan 1989 och 30 juni 2001, 
                       fördelat på ålder, kön och inkomst under inkomståret 2008</t>
  </si>
  <si>
    <t>1   Intervallen har ändrats för att undvika att det blir för få personer i vissa intervall.</t>
  </si>
  <si>
    <t>1    Intervallen har ändrats för att undvika att det blir för få personer i vissa intervall.</t>
  </si>
  <si>
    <t xml:space="preserve">   400 000–449 999</t>
  </si>
  <si>
    <t xml:space="preserve">   450 000–499 999</t>
  </si>
  <si>
    <t xml:space="preserve">   500 000–599 999</t>
  </si>
  <si>
    <t xml:space="preserve">   600 000–699 999</t>
  </si>
  <si>
    <t xml:space="preserve">   700 000–799 999</t>
  </si>
  <si>
    <t xml:space="preserve">   800 000–899 999</t>
  </si>
  <si>
    <t xml:space="preserve">   900 000–999 999</t>
  </si>
  <si>
    <t xml:space="preserve">      50 000– 99 999</t>
  </si>
  <si>
    <t xml:space="preserve">               1– 49 999</t>
  </si>
  <si>
    <t xml:space="preserve">               0</t>
  </si>
  <si>
    <t>Tabell 2.2     Antal återbetalningsskyldiga med studielån mellan 1989 och 30 juni 2001, 
                      fördelat på nya och tidigare återbetalningsskyldiga samt ålder och kön</t>
  </si>
  <si>
    <t xml:space="preserve">                      Number of persons obligated to repay student loan taken between 1989 and June 30, 2001,
                      by persons with first-year obligation to repay and persons with continued obligation to repay
                      and by age and sex</t>
  </si>
  <si>
    <t xml:space="preserve">                      Number of persons obligated to repay student loan taken between 1989 and June 30, 2001, 
                      by persons with first-year obligation to repay and persons with continued obligation to repay
                      and by sex and size of debt</t>
  </si>
  <si>
    <r>
      <t>Uppgift saknas</t>
    </r>
    <r>
      <rPr>
        <vertAlign val="superscript"/>
        <sz val="8.5"/>
        <rFont val="Arial"/>
        <family val="2"/>
      </rPr>
      <t>1</t>
    </r>
  </si>
  <si>
    <t>Tabell 2.12    Genomsnittsskuld för folkbokförda i Sverige med studielån
                      mellan 1989 och 30 juni 2001, fördelat på kön och län 
                      1 januari 2010</t>
  </si>
  <si>
    <t>Tabell 2.13    Genomsnittsinkomst och årsbelopp för återbetalningsskyldiga 
                       folkbokförda i Sverige med studielån mellan 1989 och 30 juni 2001, fördelat 
                       på kön och län 1 januari 2010</t>
  </si>
  <si>
    <t>Tabell 2.9     Inbetalda belopp 2009 för studielån
                     mellan 1989 och 30 juni 2001</t>
  </si>
  <si>
    <t xml:space="preserve">                      Repayment in total 2009 on student loan 
                      taken between 1989 and June 30, 2001</t>
  </si>
  <si>
    <t>1   Uppgift saknas om taxering i Sverige</t>
  </si>
  <si>
    <t xml:space="preserve">    –29 år</t>
  </si>
  <si>
    <t xml:space="preserve">10 000–14 999    </t>
  </si>
  <si>
    <r>
      <t xml:space="preserve">     50 000–149 999</t>
    </r>
    <r>
      <rPr>
        <vertAlign val="superscript"/>
        <sz val="8.5"/>
        <rFont val="Arial"/>
        <family val="2"/>
      </rPr>
      <t>1</t>
    </r>
  </si>
  <si>
    <r>
      <t xml:space="preserve">   150 000–999 999</t>
    </r>
    <r>
      <rPr>
        <vertAlign val="superscript"/>
        <sz val="8.5"/>
        <rFont val="Arial"/>
        <family val="2"/>
      </rPr>
      <t>1</t>
    </r>
  </si>
  <si>
    <t xml:space="preserve">                      Number of persons obligated to repay student loan taken between 1989 and June 30, 2001, 
                      by age, sex and size of debt January 1, 2010</t>
  </si>
  <si>
    <r>
      <t xml:space="preserve">         1–  2 999</t>
    </r>
    <r>
      <rPr>
        <vertAlign val="superscript"/>
        <sz val="8.5"/>
        <rFont val="Arial"/>
        <family val="2"/>
      </rPr>
      <t>1</t>
    </r>
  </si>
  <si>
    <r>
      <t xml:space="preserve">  5 000–  6 999</t>
    </r>
    <r>
      <rPr>
        <vertAlign val="superscript"/>
        <sz val="8.5"/>
        <rFont val="Arial"/>
        <family val="2"/>
      </rPr>
      <t>1</t>
    </r>
  </si>
  <si>
    <r>
      <t>10 000–49 999</t>
    </r>
    <r>
      <rPr>
        <vertAlign val="superscript"/>
        <sz val="8.5"/>
        <rFont val="Arial"/>
        <family val="2"/>
      </rPr>
      <t>1</t>
    </r>
    <r>
      <rPr>
        <sz val="8.5"/>
        <rFont val="Arial"/>
        <family val="2"/>
      </rPr>
      <t xml:space="preserve">    </t>
    </r>
  </si>
  <si>
    <r>
      <t>Tabell 2.5     Antal återbetalningsskyldiga med studielån mellan 1989 och 30 juni 2001, 
                     fördelat på ålder, kön och skuldens storlek 1 januari 2010</t>
    </r>
    <r>
      <rPr>
        <b/>
        <vertAlign val="superscript"/>
        <sz val="10"/>
        <rFont val="Arial"/>
        <family val="2"/>
      </rPr>
      <t>1</t>
    </r>
  </si>
  <si>
    <r>
      <t>25 000–</t>
    </r>
    <r>
      <rPr>
        <vertAlign val="superscript"/>
        <sz val="8.5"/>
        <rFont val="Arial"/>
        <family val="2"/>
      </rPr>
      <t>2</t>
    </r>
  </si>
  <si>
    <r>
      <t>Tabell 2.8     Antal återbetalningsskyldiga med studielån mellan 1989 och 30 juni 2001, fördelat 
                      på ålder, kön och årsbelopp 1 januari 2010</t>
    </r>
    <r>
      <rPr>
        <b/>
        <vertAlign val="superscript"/>
        <sz val="10"/>
        <rFont val="Arial"/>
        <family val="2"/>
      </rPr>
      <t>1</t>
    </r>
  </si>
  <si>
    <r>
      <t xml:space="preserve">   500 000–</t>
    </r>
    <r>
      <rPr>
        <vertAlign val="superscript"/>
        <sz val="8.5"/>
        <rFont val="Arial"/>
        <family val="2"/>
      </rPr>
      <t>2</t>
    </r>
  </si>
  <si>
    <r>
      <t xml:space="preserve">   350 000–499 999</t>
    </r>
    <r>
      <rPr>
        <vertAlign val="superscript"/>
        <sz val="8.5"/>
        <rFont val="Arial"/>
        <family val="2"/>
      </rPr>
      <t>2</t>
    </r>
  </si>
  <si>
    <t xml:space="preserve">                       Average debt for persons registered in Sweden with student loan 
                       taken between 1989 and June 30, 2001, by sex and county 
                       in Sweden January 1, 2010</t>
  </si>
  <si>
    <t xml:space="preserve">                     Annual amounts for student loan taken between 1989 and June 30, 2001, total and 
                     average amount, by persons with first-year obligation to repay and persons with 
                     continued obligation to repay and by sex</t>
  </si>
  <si>
    <t xml:space="preserve">                      Number of persons obligated to repay student loan taken between 1989 and June 30, 2001, 
                      by persons with first-year obligation to repay and persons with continued obligation to repay
                      and by sex and annual amount</t>
  </si>
  <si>
    <r>
      <t xml:space="preserve">        </t>
    </r>
    <r>
      <rPr>
        <sz val="10"/>
        <rFont val="Arial"/>
        <family val="2"/>
      </rPr>
      <t xml:space="preserve">              Number of persons obligated to repay student loan taken between 1989 and June 30, 2001, 
                      by age, sex and annual amount January 1, 2010</t>
    </r>
  </si>
  <si>
    <t xml:space="preserve">                      Number of persons with student loan taken between 1989 and June 30, 2001, total and average 
                      debt, by persons obligated to repay and persons not obligated to repay and by sex</t>
  </si>
  <si>
    <t xml:space="preserve">                      Number of persons with student loan taken between 1989 and June 30, 2001,
                      by persons obligated to repay and persons not obligated to repay
                      and by sex and size of debt January 1, 2010</t>
  </si>
  <si>
    <t>Tabell 2.3     Antal personer med studielån mellan 1989 och 30 juni 2001, 
                      fördelat på återbetalningsskyldiga och icke-återbetalningsskyldiga
                      samt kön och skuldens storlek 1 januari 2010</t>
  </si>
  <si>
    <t>Tabell 2.4     Antal återbetalningsskyldiga med studielån mellan 1989 och 30 juni 2001, 
                      fördelat på nya och tidigare återbetalningsskyldiga samt kön och skuldens storlek</t>
  </si>
  <si>
    <t>1    Tidigare års fördelning på nya och tidigare återbetalningsskyldiga är borttagen, eftersom 
      antalet nya återbetalningsskyldiga är så litet.
2    Intervallen har ändrats för att undvika att det blir för få personer i vissa intervall.</t>
  </si>
  <si>
    <t>Tabell 2.7     Antal återbetalningsskyldiga med studielån mellan 1989 och 30 juni 2001, fördelat
                      på nya och tidigare återbetalningsskyldiga samt kön och årsbelopp</t>
  </si>
  <si>
    <t xml:space="preserve">                       Average income and annual amounts for persons registered in Sweden obligated to 
                       repay student loan taken between 1989 and June 30, 2001, 
                       by sex and county in Sweden January 1, 2010</t>
  </si>
</sst>
</file>

<file path=xl/styles.xml><?xml version="1.0" encoding="utf-8"?>
<styleSheet xmlns="http://schemas.openxmlformats.org/spreadsheetml/2006/main">
  <numFmts count="3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0.000"/>
    <numFmt numFmtId="171" formatCode="#,##0.########"/>
    <numFmt numFmtId="172" formatCode="0.000"/>
    <numFmt numFmtId="173" formatCode="0.0000"/>
    <numFmt numFmtId="174" formatCode="0.00000"/>
    <numFmt numFmtId="175" formatCode="0.000000"/>
    <numFmt numFmtId="176" formatCode="#,##0.#"/>
    <numFmt numFmtId="177" formatCode="#,##0.0000"/>
    <numFmt numFmtId="178" formatCode="#,##0.00000"/>
    <numFmt numFmtId="179" formatCode="#,##0.000000"/>
    <numFmt numFmtId="180" formatCode="#,##0.0000000"/>
    <numFmt numFmtId="181" formatCode="#,##0.00000000"/>
    <numFmt numFmtId="182" formatCode="#,##0.000000000"/>
    <numFmt numFmtId="183" formatCode="#,##0.0000000000"/>
    <numFmt numFmtId="184" formatCode="#,##0.00000000000"/>
    <numFmt numFmtId="185" formatCode="#,##0.000000000000"/>
    <numFmt numFmtId="186" formatCode="#,##0.0000000000000"/>
    <numFmt numFmtId="187" formatCode="#,##0.00000000000000"/>
    <numFmt numFmtId="188" formatCode="#,##0.000000000000000"/>
    <numFmt numFmtId="189" formatCode="#,##0.0000000000000000"/>
    <numFmt numFmtId="190" formatCode="#,##0;&quot;-&quot;#,##0"/>
    <numFmt numFmtId="191" formatCode="0.0000000"/>
    <numFmt numFmtId="192" formatCode="0.00000000"/>
  </numFmts>
  <fonts count="16">
    <font>
      <sz val="10"/>
      <name val="Arial"/>
      <family val="0"/>
    </font>
    <font>
      <b/>
      <sz val="10"/>
      <name val="Arial"/>
      <family val="2"/>
    </font>
    <font>
      <sz val="8.5"/>
      <name val="Arial"/>
      <family val="2"/>
    </font>
    <font>
      <sz val="8.5"/>
      <color indexed="10"/>
      <name val="Arial"/>
      <family val="2"/>
    </font>
    <font>
      <sz val="10"/>
      <color indexed="10"/>
      <name val="Arial"/>
      <family val="2"/>
    </font>
    <font>
      <b/>
      <sz val="12"/>
      <color indexed="10"/>
      <name val="Arial"/>
      <family val="2"/>
    </font>
    <font>
      <b/>
      <sz val="12"/>
      <name val="Arial"/>
      <family val="2"/>
    </font>
    <font>
      <b/>
      <sz val="8.5"/>
      <name val="Arial"/>
      <family val="2"/>
    </font>
    <font>
      <u val="single"/>
      <sz val="10"/>
      <color indexed="12"/>
      <name val="Arial"/>
      <family val="0"/>
    </font>
    <font>
      <u val="single"/>
      <sz val="10"/>
      <color indexed="36"/>
      <name val="Arial"/>
      <family val="0"/>
    </font>
    <font>
      <sz val="12"/>
      <name val="Arial"/>
      <family val="2"/>
    </font>
    <font>
      <b/>
      <u val="single"/>
      <sz val="8.5"/>
      <name val="Arial"/>
      <family val="2"/>
    </font>
    <font>
      <sz val="8"/>
      <color indexed="8"/>
      <name val="Arial"/>
      <family val="2"/>
    </font>
    <font>
      <sz val="8"/>
      <name val="Arial"/>
      <family val="0"/>
    </font>
    <font>
      <vertAlign val="superscript"/>
      <sz val="8.5"/>
      <name val="Arial"/>
      <family val="2"/>
    </font>
    <font>
      <b/>
      <vertAlign val="superscript"/>
      <sz val="10"/>
      <name val="Arial"/>
      <family val="2"/>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8">
    <xf numFmtId="0" fontId="0" fillId="0" borderId="0" xfId="0" applyAlignment="1">
      <alignment/>
    </xf>
    <xf numFmtId="3" fontId="2" fillId="0" borderId="0" xfId="0" applyNumberFormat="1" applyFont="1" applyAlignment="1">
      <alignment/>
    </xf>
    <xf numFmtId="3" fontId="0" fillId="0" borderId="0" xfId="0" applyNumberFormat="1" applyAlignment="1">
      <alignment/>
    </xf>
    <xf numFmtId="0" fontId="0" fillId="0" borderId="0" xfId="0" applyBorder="1" applyAlignment="1">
      <alignment/>
    </xf>
    <xf numFmtId="3" fontId="3" fillId="0" borderId="0" xfId="0" applyNumberFormat="1" applyFont="1" applyAlignment="1">
      <alignment/>
    </xf>
    <xf numFmtId="3" fontId="3" fillId="0" borderId="0" xfId="0" applyNumberFormat="1" applyFont="1" applyBorder="1" applyAlignment="1">
      <alignment/>
    </xf>
    <xf numFmtId="9" fontId="0" fillId="0" borderId="0" xfId="0" applyNumberFormat="1" applyAlignment="1">
      <alignment/>
    </xf>
    <xf numFmtId="0" fontId="4" fillId="0" borderId="0" xfId="0" applyFont="1" applyAlignment="1">
      <alignment/>
    </xf>
    <xf numFmtId="0" fontId="3" fillId="0" borderId="0" xfId="0" applyFont="1" applyAlignment="1">
      <alignment/>
    </xf>
    <xf numFmtId="0" fontId="1" fillId="0" borderId="0" xfId="0" applyFont="1" applyAlignment="1">
      <alignment/>
    </xf>
    <xf numFmtId="0" fontId="5" fillId="0" borderId="0" xfId="0" applyFont="1" applyAlignment="1">
      <alignment/>
    </xf>
    <xf numFmtId="0" fontId="3" fillId="0" borderId="1" xfId="0" applyFont="1" applyBorder="1" applyAlignment="1">
      <alignment/>
    </xf>
    <xf numFmtId="0" fontId="3" fillId="0" borderId="2" xfId="0" applyFont="1" applyBorder="1" applyAlignment="1">
      <alignment/>
    </xf>
    <xf numFmtId="164" fontId="3" fillId="0" borderId="0" xfId="0" applyNumberFormat="1" applyFont="1" applyAlignment="1">
      <alignment/>
    </xf>
    <xf numFmtId="3" fontId="3" fillId="0" borderId="2" xfId="0" applyNumberFormat="1" applyFont="1" applyBorder="1" applyAlignment="1">
      <alignment/>
    </xf>
    <xf numFmtId="0" fontId="3"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0" fontId="2" fillId="0" borderId="1" xfId="0" applyFont="1" applyBorder="1" applyAlignment="1">
      <alignment horizontal="left"/>
    </xf>
    <xf numFmtId="0" fontId="2" fillId="0" borderId="2" xfId="0" applyFont="1" applyBorder="1" applyAlignment="1">
      <alignment horizontal="right"/>
    </xf>
    <xf numFmtId="0" fontId="7" fillId="0" borderId="0" xfId="0" applyFont="1" applyAlignment="1">
      <alignment wrapText="1"/>
    </xf>
    <xf numFmtId="0" fontId="2" fillId="0" borderId="0" xfId="0" applyFont="1" applyAlignment="1">
      <alignment/>
    </xf>
    <xf numFmtId="0" fontId="7" fillId="0" borderId="0" xfId="0" applyFont="1" applyAlignment="1">
      <alignment/>
    </xf>
    <xf numFmtId="3" fontId="0" fillId="0" borderId="0" xfId="0" applyNumberFormat="1" applyFont="1" applyAlignment="1">
      <alignment/>
    </xf>
    <xf numFmtId="164" fontId="2" fillId="0" borderId="0" xfId="0" applyNumberFormat="1" applyFont="1" applyAlignment="1">
      <alignment/>
    </xf>
    <xf numFmtId="0" fontId="0" fillId="0" borderId="0" xfId="0" applyFont="1" applyAlignment="1">
      <alignment/>
    </xf>
    <xf numFmtId="3" fontId="2" fillId="0" borderId="2" xfId="0" applyNumberFormat="1" applyFont="1" applyBorder="1" applyAlignment="1">
      <alignment/>
    </xf>
    <xf numFmtId="0" fontId="2" fillId="0" borderId="2" xfId="0" applyFont="1" applyBorder="1" applyAlignment="1">
      <alignment/>
    </xf>
    <xf numFmtId="0" fontId="2" fillId="0" borderId="1" xfId="0" applyFont="1" applyBorder="1" applyAlignment="1">
      <alignment/>
    </xf>
    <xf numFmtId="49" fontId="7" fillId="0" borderId="0" xfId="0" applyNumberFormat="1" applyFont="1" applyAlignment="1">
      <alignment wrapText="1"/>
    </xf>
    <xf numFmtId="49" fontId="2" fillId="0" borderId="0" xfId="0" applyNumberFormat="1" applyFont="1" applyAlignment="1">
      <alignment horizontal="left"/>
    </xf>
    <xf numFmtId="49" fontId="2" fillId="0" borderId="0" xfId="0" applyNumberFormat="1" applyFont="1" applyAlignment="1">
      <alignment/>
    </xf>
    <xf numFmtId="49" fontId="2" fillId="0" borderId="2" xfId="0" applyNumberFormat="1" applyFont="1" applyBorder="1" applyAlignment="1">
      <alignment/>
    </xf>
    <xf numFmtId="3" fontId="2" fillId="0" borderId="0" xfId="0" applyNumberFormat="1" applyFont="1" applyAlignment="1">
      <alignment horizontal="left"/>
    </xf>
    <xf numFmtId="3" fontId="2" fillId="0" borderId="0" xfId="0" applyNumberFormat="1" applyFont="1" applyBorder="1" applyAlignment="1">
      <alignment horizontal="left"/>
    </xf>
    <xf numFmtId="3" fontId="2" fillId="0" borderId="2" xfId="0" applyNumberFormat="1" applyFont="1" applyBorder="1" applyAlignment="1">
      <alignment horizontal="left"/>
    </xf>
    <xf numFmtId="0" fontId="2" fillId="0" borderId="0" xfId="0" applyFont="1" applyBorder="1" applyAlignment="1">
      <alignment/>
    </xf>
    <xf numFmtId="0" fontId="2" fillId="0" borderId="0" xfId="0" applyFont="1" applyBorder="1" applyAlignment="1">
      <alignment horizontal="right"/>
    </xf>
    <xf numFmtId="0" fontId="0" fillId="0" borderId="3" xfId="0" applyFont="1" applyBorder="1" applyAlignment="1">
      <alignment/>
    </xf>
    <xf numFmtId="49" fontId="2" fillId="0" borderId="0" xfId="0" applyNumberFormat="1" applyFont="1" applyBorder="1" applyAlignment="1">
      <alignment/>
    </xf>
    <xf numFmtId="49" fontId="2" fillId="0" borderId="0" xfId="0" applyNumberFormat="1" applyFont="1" applyBorder="1" applyAlignment="1">
      <alignment horizontal="left"/>
    </xf>
    <xf numFmtId="49" fontId="2" fillId="0" borderId="2" xfId="0" applyNumberFormat="1" applyFont="1" applyBorder="1" applyAlignment="1">
      <alignment horizontal="left"/>
    </xf>
    <xf numFmtId="0" fontId="0" fillId="0" borderId="0" xfId="0" applyFont="1" applyBorder="1" applyAlignment="1">
      <alignment/>
    </xf>
    <xf numFmtId="49" fontId="2" fillId="0" borderId="0" xfId="0" applyNumberFormat="1" applyFont="1" applyBorder="1" applyAlignment="1">
      <alignment horizontal="right"/>
    </xf>
    <xf numFmtId="0" fontId="0" fillId="0" borderId="1" xfId="0" applyFont="1" applyBorder="1" applyAlignment="1">
      <alignment/>
    </xf>
    <xf numFmtId="0" fontId="0" fillId="0" borderId="2" xfId="0" applyFont="1" applyBorder="1" applyAlignment="1">
      <alignment/>
    </xf>
    <xf numFmtId="0" fontId="0" fillId="0" borderId="0" xfId="0" applyFont="1" applyAlignment="1">
      <alignment/>
    </xf>
    <xf numFmtId="0" fontId="2" fillId="0" borderId="3" xfId="0" applyFont="1" applyBorder="1" applyAlignment="1">
      <alignment/>
    </xf>
    <xf numFmtId="0" fontId="2" fillId="0" borderId="3" xfId="0" applyFont="1" applyBorder="1" applyAlignment="1">
      <alignment horizontal="left"/>
    </xf>
    <xf numFmtId="9" fontId="2" fillId="0" borderId="3" xfId="0" applyNumberFormat="1" applyFont="1" applyBorder="1" applyAlignment="1">
      <alignment/>
    </xf>
    <xf numFmtId="9" fontId="2" fillId="0" borderId="2" xfId="0" applyNumberFormat="1" applyFont="1" applyBorder="1" applyAlignment="1">
      <alignment horizontal="right"/>
    </xf>
    <xf numFmtId="9" fontId="2" fillId="0" borderId="0" xfId="0" applyNumberFormat="1" applyFont="1" applyAlignment="1">
      <alignment/>
    </xf>
    <xf numFmtId="1" fontId="2" fillId="0" borderId="0" xfId="0" applyNumberFormat="1" applyFont="1" applyAlignment="1">
      <alignment/>
    </xf>
    <xf numFmtId="3" fontId="2" fillId="0" borderId="0" xfId="0" applyNumberFormat="1" applyFont="1" applyBorder="1" applyAlignment="1">
      <alignment/>
    </xf>
    <xf numFmtId="1" fontId="2" fillId="0" borderId="0" xfId="0" applyNumberFormat="1" applyFont="1" applyBorder="1" applyAlignment="1">
      <alignment/>
    </xf>
    <xf numFmtId="3" fontId="7" fillId="0" borderId="0" xfId="0" applyNumberFormat="1" applyFont="1" applyAlignment="1">
      <alignment/>
    </xf>
    <xf numFmtId="3" fontId="7" fillId="0" borderId="0" xfId="0" applyNumberFormat="1" applyFont="1" applyAlignment="1">
      <alignment wrapText="1"/>
    </xf>
    <xf numFmtId="3" fontId="2" fillId="0" borderId="0" xfId="0" applyNumberFormat="1" applyFont="1" applyBorder="1" applyAlignment="1">
      <alignment horizontal="right"/>
    </xf>
    <xf numFmtId="1" fontId="2" fillId="0" borderId="2" xfId="0" applyNumberFormat="1" applyFont="1" applyBorder="1" applyAlignment="1">
      <alignment horizontal="right"/>
    </xf>
    <xf numFmtId="0" fontId="2" fillId="0" borderId="3" xfId="0" applyFont="1" applyBorder="1" applyAlignment="1">
      <alignment wrapText="1"/>
    </xf>
    <xf numFmtId="0" fontId="2" fillId="0" borderId="3" xfId="0" applyFont="1" applyBorder="1" applyAlignment="1">
      <alignment horizontal="right" wrapText="1"/>
    </xf>
    <xf numFmtId="49" fontId="0" fillId="0" borderId="1" xfId="0" applyNumberFormat="1" applyBorder="1" applyAlignment="1">
      <alignment/>
    </xf>
    <xf numFmtId="49" fontId="2" fillId="0" borderId="1" xfId="0" applyNumberFormat="1" applyFont="1" applyBorder="1" applyAlignment="1">
      <alignment horizontal="left"/>
    </xf>
    <xf numFmtId="0" fontId="2" fillId="0" borderId="0" xfId="0" applyFont="1" applyBorder="1" applyAlignment="1">
      <alignment horizontal="left"/>
    </xf>
    <xf numFmtId="0" fontId="0" fillId="0" borderId="2" xfId="0" applyBorder="1" applyAlignment="1">
      <alignment/>
    </xf>
    <xf numFmtId="0" fontId="6" fillId="0" borderId="0" xfId="0" applyFont="1" applyAlignment="1">
      <alignment/>
    </xf>
    <xf numFmtId="0" fontId="1" fillId="0" borderId="0" xfId="0" applyFont="1" applyAlignment="1">
      <alignment wrapText="1"/>
    </xf>
    <xf numFmtId="9" fontId="1" fillId="0" borderId="0" xfId="0" applyNumberFormat="1" applyFont="1" applyBorder="1" applyAlignment="1">
      <alignment/>
    </xf>
    <xf numFmtId="0" fontId="1" fillId="0" borderId="0" xfId="0" applyFont="1" applyBorder="1" applyAlignment="1">
      <alignment wrapText="1"/>
    </xf>
    <xf numFmtId="0" fontId="0" fillId="0" borderId="0" xfId="0" applyFont="1" applyBorder="1" applyAlignment="1">
      <alignment/>
    </xf>
    <xf numFmtId="164" fontId="2" fillId="0" borderId="0" xfId="0" applyNumberFormat="1" applyFont="1" applyBorder="1" applyAlignment="1">
      <alignment/>
    </xf>
    <xf numFmtId="9" fontId="1" fillId="0" borderId="0" xfId="0" applyNumberFormat="1" applyFont="1" applyBorder="1" applyAlignment="1">
      <alignment wrapText="1"/>
    </xf>
    <xf numFmtId="9" fontId="0" fillId="0" borderId="0" xfId="0" applyNumberFormat="1" applyFont="1" applyBorder="1" applyAlignment="1">
      <alignment/>
    </xf>
    <xf numFmtId="0" fontId="0" fillId="0" borderId="1" xfId="0" applyBorder="1" applyAlignment="1">
      <alignment/>
    </xf>
    <xf numFmtId="3" fontId="2" fillId="0" borderId="0" xfId="0" applyNumberFormat="1" applyFont="1" applyAlignment="1">
      <alignment/>
    </xf>
    <xf numFmtId="0" fontId="2" fillId="0" borderId="0" xfId="0" applyFont="1" applyAlignment="1">
      <alignment/>
    </xf>
    <xf numFmtId="3" fontId="2" fillId="0" borderId="2" xfId="0" applyNumberFormat="1" applyFont="1" applyBorder="1" applyAlignment="1">
      <alignment/>
    </xf>
    <xf numFmtId="0" fontId="0" fillId="0" borderId="3" xfId="0" applyBorder="1" applyAlignment="1">
      <alignment/>
    </xf>
    <xf numFmtId="3" fontId="2" fillId="0" borderId="0" xfId="0" applyNumberFormat="1" applyFont="1" applyBorder="1" applyAlignment="1">
      <alignment/>
    </xf>
    <xf numFmtId="0" fontId="4" fillId="0" borderId="0" xfId="0" applyFont="1" applyAlignment="1">
      <alignment/>
    </xf>
    <xf numFmtId="3" fontId="2" fillId="0" borderId="0" xfId="0" applyNumberFormat="1" applyFont="1" applyFill="1" applyAlignment="1">
      <alignment/>
    </xf>
    <xf numFmtId="0" fontId="0" fillId="0" borderId="0" xfId="0" applyFont="1" applyAlignment="1">
      <alignment/>
    </xf>
    <xf numFmtId="1" fontId="2" fillId="0" borderId="0" xfId="0" applyNumberFormat="1" applyFont="1" applyAlignment="1">
      <alignment/>
    </xf>
    <xf numFmtId="3" fontId="3" fillId="0" borderId="0" xfId="0" applyNumberFormat="1" applyFont="1" applyAlignment="1">
      <alignment/>
    </xf>
    <xf numFmtId="0" fontId="3" fillId="0" borderId="0" xfId="0" applyFont="1" applyAlignment="1">
      <alignment/>
    </xf>
    <xf numFmtId="49" fontId="3" fillId="0" borderId="0" xfId="0" applyNumberFormat="1" applyFont="1" applyBorder="1" applyAlignment="1">
      <alignment horizontal="left"/>
    </xf>
    <xf numFmtId="170" fontId="0" fillId="0" borderId="0" xfId="0" applyNumberFormat="1" applyAlignment="1">
      <alignment/>
    </xf>
    <xf numFmtId="170" fontId="2" fillId="0" borderId="0" xfId="0" applyNumberFormat="1" applyFont="1" applyAlignment="1">
      <alignment/>
    </xf>
    <xf numFmtId="164" fontId="2" fillId="0" borderId="0" xfId="0" applyNumberFormat="1" applyFont="1" applyFill="1" applyAlignment="1">
      <alignment/>
    </xf>
    <xf numFmtId="0" fontId="0" fillId="0" borderId="0" xfId="0" applyFill="1" applyAlignment="1">
      <alignment/>
    </xf>
    <xf numFmtId="164" fontId="2" fillId="0" borderId="0" xfId="0" applyNumberFormat="1" applyFont="1" applyFill="1" applyBorder="1" applyAlignment="1">
      <alignment/>
    </xf>
    <xf numFmtId="0" fontId="2" fillId="0" borderId="0" xfId="0" applyFont="1" applyFill="1" applyBorder="1" applyAlignment="1">
      <alignment/>
    </xf>
    <xf numFmtId="0" fontId="4" fillId="0" borderId="0" xfId="0" applyFont="1" applyFill="1" applyAlignment="1">
      <alignment/>
    </xf>
    <xf numFmtId="0" fontId="2" fillId="0" borderId="0" xfId="0" applyFont="1" applyFill="1" applyAlignment="1">
      <alignment/>
    </xf>
    <xf numFmtId="3" fontId="2" fillId="0" borderId="0" xfId="0" applyNumberFormat="1" applyFont="1" applyFill="1" applyAlignment="1">
      <alignment/>
    </xf>
    <xf numFmtId="0" fontId="0" fillId="0" borderId="0" xfId="0" applyFont="1" applyBorder="1" applyAlignment="1">
      <alignment wrapText="1"/>
    </xf>
    <xf numFmtId="0" fontId="7" fillId="0" borderId="0" xfId="0" applyFont="1" applyBorder="1" applyAlignment="1">
      <alignment wrapText="1"/>
    </xf>
    <xf numFmtId="49" fontId="1" fillId="0" borderId="0" xfId="0" applyNumberFormat="1" applyFont="1" applyAlignment="1">
      <alignment/>
    </xf>
    <xf numFmtId="3" fontId="7" fillId="0" borderId="0" xfId="0" applyNumberFormat="1" applyFont="1" applyBorder="1" applyAlignment="1">
      <alignment wrapText="1"/>
    </xf>
    <xf numFmtId="3" fontId="12" fillId="0" borderId="0" xfId="0" applyNumberFormat="1" applyFont="1" applyFill="1" applyBorder="1" applyAlignment="1">
      <alignment horizontal="right"/>
    </xf>
    <xf numFmtId="3" fontId="0" fillId="0" borderId="0" xfId="0" applyNumberFormat="1" applyFont="1" applyBorder="1" applyAlignment="1">
      <alignment/>
    </xf>
    <xf numFmtId="3" fontId="2" fillId="0" borderId="0" xfId="0" applyNumberFormat="1" applyFont="1" applyFill="1" applyBorder="1" applyAlignment="1">
      <alignment/>
    </xf>
    <xf numFmtId="2" fontId="11" fillId="0" borderId="0" xfId="0" applyNumberFormat="1" applyFont="1" applyBorder="1" applyAlignment="1">
      <alignment/>
    </xf>
    <xf numFmtId="3" fontId="0" fillId="0" borderId="2" xfId="0" applyNumberFormat="1" applyFont="1" applyBorder="1" applyAlignment="1">
      <alignment/>
    </xf>
    <xf numFmtId="49" fontId="2" fillId="0" borderId="1" xfId="0" applyNumberFormat="1" applyFont="1" applyBorder="1" applyAlignment="1">
      <alignment horizontal="right"/>
    </xf>
    <xf numFmtId="49" fontId="2" fillId="0" borderId="2" xfId="0" applyNumberFormat="1" applyFont="1" applyBorder="1" applyAlignment="1">
      <alignment horizontal="right"/>
    </xf>
    <xf numFmtId="1" fontId="2" fillId="0" borderId="2" xfId="0" applyNumberFormat="1" applyFont="1" applyBorder="1" applyAlignment="1">
      <alignment/>
    </xf>
    <xf numFmtId="0" fontId="7" fillId="0" borderId="0" xfId="0" applyFont="1" applyBorder="1" applyAlignment="1">
      <alignment/>
    </xf>
    <xf numFmtId="3" fontId="2" fillId="0" borderId="0" xfId="0" applyNumberFormat="1" applyFont="1" applyFill="1" applyBorder="1" applyAlignment="1">
      <alignment horizontal="right"/>
    </xf>
    <xf numFmtId="3" fontId="3" fillId="0" borderId="0" xfId="0" applyNumberFormat="1" applyFont="1" applyFill="1" applyBorder="1" applyAlignment="1">
      <alignment/>
    </xf>
    <xf numFmtId="0" fontId="1" fillId="0" borderId="0" xfId="0" applyFont="1" applyFill="1" applyBorder="1" applyAlignment="1">
      <alignment/>
    </xf>
    <xf numFmtId="3" fontId="3" fillId="0" borderId="0" xfId="0" applyNumberFormat="1" applyFont="1" applyFill="1" applyAlignment="1">
      <alignment/>
    </xf>
    <xf numFmtId="190" fontId="2" fillId="0" borderId="0" xfId="0" applyNumberFormat="1" applyFont="1" applyAlignment="1">
      <alignment/>
    </xf>
    <xf numFmtId="190" fontId="2" fillId="0" borderId="2" xfId="0" applyNumberFormat="1" applyFont="1" applyBorder="1" applyAlignment="1">
      <alignment/>
    </xf>
    <xf numFmtId="0" fontId="2" fillId="0" borderId="0" xfId="0" applyFont="1" applyFill="1" applyAlignment="1">
      <alignment/>
    </xf>
    <xf numFmtId="0" fontId="2" fillId="0" borderId="2" xfId="0" applyFont="1" applyFill="1" applyBorder="1" applyAlignment="1">
      <alignment horizontal="right"/>
    </xf>
    <xf numFmtId="1" fontId="2" fillId="0" borderId="2" xfId="0" applyNumberFormat="1" applyFont="1" applyFill="1" applyBorder="1" applyAlignment="1">
      <alignment horizontal="right"/>
    </xf>
    <xf numFmtId="3" fontId="2" fillId="0" borderId="2" xfId="0" applyNumberFormat="1" applyFont="1" applyFill="1" applyBorder="1" applyAlignment="1">
      <alignment horizontal="right"/>
    </xf>
    <xf numFmtId="0" fontId="2" fillId="0" borderId="0" xfId="0" applyFont="1" applyFill="1" applyBorder="1" applyAlignment="1">
      <alignment horizontal="right"/>
    </xf>
    <xf numFmtId="1" fontId="2" fillId="0" borderId="0" xfId="0" applyNumberFormat="1" applyFont="1" applyFill="1" applyBorder="1" applyAlignment="1">
      <alignment horizontal="right"/>
    </xf>
    <xf numFmtId="49" fontId="1" fillId="0" borderId="0" xfId="0" applyNumberFormat="1" applyFont="1" applyFill="1" applyAlignment="1">
      <alignment/>
    </xf>
    <xf numFmtId="49" fontId="2" fillId="0" borderId="1" xfId="0" applyNumberFormat="1" applyFont="1" applyFill="1" applyBorder="1" applyAlignment="1">
      <alignment horizontal="right"/>
    </xf>
    <xf numFmtId="49" fontId="2" fillId="0" borderId="0" xfId="0" applyNumberFormat="1" applyFont="1" applyFill="1" applyBorder="1" applyAlignment="1">
      <alignment horizontal="right"/>
    </xf>
    <xf numFmtId="49" fontId="2" fillId="0" borderId="2" xfId="0" applyNumberFormat="1" applyFont="1" applyFill="1" applyBorder="1" applyAlignment="1">
      <alignment horizontal="right"/>
    </xf>
    <xf numFmtId="1" fontId="2" fillId="0" borderId="2" xfId="0" applyNumberFormat="1" applyFont="1" applyFill="1" applyBorder="1" applyAlignment="1">
      <alignment/>
    </xf>
    <xf numFmtId="0" fontId="2" fillId="0" borderId="0" xfId="0" applyFont="1" applyFill="1" applyBorder="1" applyAlignment="1">
      <alignment horizontal="right" wrapText="1"/>
    </xf>
    <xf numFmtId="1" fontId="2" fillId="0" borderId="0" xfId="0" applyNumberFormat="1" applyFont="1" applyFill="1" applyBorder="1" applyAlignment="1">
      <alignment horizontal="right" wrapText="1"/>
    </xf>
    <xf numFmtId="3" fontId="2" fillId="0" borderId="0" xfId="0" applyNumberFormat="1" applyFont="1" applyFill="1" applyBorder="1" applyAlignment="1">
      <alignment horizontal="right" wrapText="1"/>
    </xf>
    <xf numFmtId="164" fontId="2" fillId="0" borderId="0" xfId="0" applyNumberFormat="1" applyFont="1" applyFill="1" applyAlignment="1">
      <alignment/>
    </xf>
    <xf numFmtId="164" fontId="2" fillId="0" borderId="0" xfId="0" applyNumberFormat="1" applyFont="1" applyAlignment="1">
      <alignment/>
    </xf>
    <xf numFmtId="0" fontId="7" fillId="0" borderId="0" xfId="0" applyFont="1" applyBorder="1" applyAlignment="1">
      <alignment wrapText="1"/>
    </xf>
    <xf numFmtId="0" fontId="2" fillId="0" borderId="0" xfId="0" applyFont="1" applyAlignment="1">
      <alignment wrapText="1"/>
    </xf>
    <xf numFmtId="0" fontId="2" fillId="0" borderId="1" xfId="0" applyFont="1" applyBorder="1" applyAlignment="1">
      <alignment/>
    </xf>
    <xf numFmtId="49" fontId="0" fillId="0" borderId="3" xfId="0" applyNumberFormat="1" applyFont="1" applyBorder="1" applyAlignment="1">
      <alignment horizontal="right"/>
    </xf>
    <xf numFmtId="0" fontId="1" fillId="0" borderId="0" xfId="0" applyFont="1" applyBorder="1" applyAlignment="1">
      <alignment horizontal="left" wrapText="1"/>
    </xf>
    <xf numFmtId="0" fontId="0" fillId="0" borderId="0" xfId="0" applyFont="1" applyBorder="1" applyAlignment="1">
      <alignment horizontal="left" wrapText="1"/>
    </xf>
    <xf numFmtId="3" fontId="2" fillId="0" borderId="0" xfId="0" applyNumberFormat="1" applyFont="1" applyBorder="1" applyAlignment="1">
      <alignment/>
    </xf>
    <xf numFmtId="1" fontId="2" fillId="0" borderId="3" xfId="0" applyNumberFormat="1" applyFont="1" applyBorder="1" applyAlignment="1">
      <alignment/>
    </xf>
    <xf numFmtId="0" fontId="2" fillId="0" borderId="0" xfId="0" applyFont="1" applyBorder="1" applyAlignment="1">
      <alignment/>
    </xf>
    <xf numFmtId="0" fontId="6" fillId="0" borderId="0" xfId="0" applyFont="1" applyAlignment="1">
      <alignment/>
    </xf>
    <xf numFmtId="0" fontId="0" fillId="0" borderId="0" xfId="0" applyFont="1" applyAlignment="1">
      <alignment/>
    </xf>
    <xf numFmtId="0" fontId="1" fillId="0" borderId="0" xfId="0" applyFont="1" applyBorder="1" applyAlignment="1">
      <alignment wrapText="1"/>
    </xf>
    <xf numFmtId="0" fontId="0" fillId="0" borderId="0" xfId="0" applyFont="1" applyBorder="1" applyAlignment="1">
      <alignment/>
    </xf>
    <xf numFmtId="14" fontId="2" fillId="0" borderId="3" xfId="0" applyNumberFormat="1" applyFont="1" applyBorder="1" applyAlignment="1">
      <alignment horizontal="left"/>
    </xf>
    <xf numFmtId="0" fontId="2" fillId="0" borderId="3" xfId="0" applyFont="1" applyBorder="1" applyAlignment="1">
      <alignment horizontal="left"/>
    </xf>
    <xf numFmtId="0" fontId="10" fillId="0" borderId="0" xfId="0" applyFont="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wrapText="1"/>
    </xf>
    <xf numFmtId="0" fontId="0" fillId="0" borderId="0" xfId="0" applyFont="1" applyAlignment="1">
      <alignment wrapText="1"/>
    </xf>
    <xf numFmtId="0" fontId="2" fillId="0" borderId="0" xfId="0" applyFont="1" applyAlignment="1">
      <alignment wrapText="1"/>
    </xf>
    <xf numFmtId="9" fontId="1" fillId="0" borderId="0" xfId="0" applyNumberFormat="1" applyFont="1" applyBorder="1" applyAlignment="1">
      <alignment horizontal="left" wrapText="1"/>
    </xf>
    <xf numFmtId="9" fontId="0" fillId="0" borderId="0" xfId="0" applyNumberFormat="1" applyFont="1" applyBorder="1" applyAlignment="1">
      <alignment horizontal="left" wrapText="1"/>
    </xf>
    <xf numFmtId="0" fontId="7" fillId="0" borderId="1" xfId="0" applyFont="1" applyBorder="1" applyAlignment="1">
      <alignment wrapText="1"/>
    </xf>
    <xf numFmtId="0" fontId="7" fillId="0" borderId="0" xfId="0" applyFont="1" applyAlignment="1">
      <alignment wrapText="1"/>
    </xf>
    <xf numFmtId="3" fontId="11" fillId="0" borderId="0" xfId="0" applyNumberFormat="1" applyFont="1" applyBorder="1" applyAlignment="1">
      <alignment wrapText="1"/>
    </xf>
    <xf numFmtId="0" fontId="2" fillId="0" borderId="3" xfId="0" applyFont="1" applyBorder="1" applyAlignment="1">
      <alignment horizontal="right"/>
    </xf>
    <xf numFmtId="0" fontId="0" fillId="0" borderId="3" xfId="0" applyFont="1" applyBorder="1" applyAlignment="1">
      <alignment/>
    </xf>
    <xf numFmtId="49" fontId="2" fillId="0" borderId="3" xfId="0" applyNumberFormat="1" applyFont="1" applyBorder="1" applyAlignment="1">
      <alignment horizontal="right"/>
    </xf>
    <xf numFmtId="0" fontId="2" fillId="0" borderId="3" xfId="0" applyFont="1" applyBorder="1" applyAlignment="1">
      <alignment/>
    </xf>
    <xf numFmtId="0" fontId="2" fillId="0" borderId="3" xfId="0" applyNumberFormat="1" applyFont="1" applyBorder="1" applyAlignment="1">
      <alignment horizontal="left"/>
    </xf>
    <xf numFmtId="49" fontId="2" fillId="0" borderId="3" xfId="0" applyNumberFormat="1" applyFont="1" applyBorder="1" applyAlignment="1">
      <alignment horizontal="left"/>
    </xf>
    <xf numFmtId="0" fontId="1" fillId="0" borderId="0" xfId="0" applyFont="1" applyAlignment="1">
      <alignment horizontal="left" wrapText="1"/>
    </xf>
    <xf numFmtId="0" fontId="0" fillId="0" borderId="2" xfId="0" applyFont="1" applyBorder="1" applyAlignment="1">
      <alignment horizontal="left" wrapText="1"/>
    </xf>
    <xf numFmtId="1" fontId="2" fillId="0" borderId="0" xfId="0" applyNumberFormat="1" applyFont="1" applyBorder="1" applyAlignment="1">
      <alignment/>
    </xf>
    <xf numFmtId="3" fontId="2" fillId="0" borderId="3" xfId="0" applyNumberFormat="1" applyFont="1" applyBorder="1" applyAlignment="1">
      <alignment horizontal="right"/>
    </xf>
    <xf numFmtId="0" fontId="0" fillId="0" borderId="3" xfId="0" applyFont="1" applyBorder="1" applyAlignment="1">
      <alignment horizontal="right"/>
    </xf>
    <xf numFmtId="1" fontId="2" fillId="0" borderId="3" xfId="0" applyNumberFormat="1" applyFont="1" applyFill="1" applyBorder="1" applyAlignment="1">
      <alignment/>
    </xf>
    <xf numFmtId="0" fontId="2" fillId="0" borderId="0" xfId="0" applyFont="1" applyFill="1" applyBorder="1" applyAlignment="1">
      <alignment/>
    </xf>
    <xf numFmtId="1" fontId="2" fillId="0" borderId="0" xfId="0" applyNumberFormat="1" applyFont="1" applyFill="1" applyBorder="1" applyAlignment="1">
      <alignment/>
    </xf>
    <xf numFmtId="3" fontId="2" fillId="0" borderId="0" xfId="0" applyNumberFormat="1" applyFont="1" applyFill="1" applyBorder="1" applyAlignment="1">
      <alignment/>
    </xf>
    <xf numFmtId="49" fontId="2" fillId="0" borderId="3" xfId="0" applyNumberFormat="1" applyFont="1" applyFill="1" applyBorder="1" applyAlignment="1">
      <alignment horizontal="right"/>
    </xf>
    <xf numFmtId="0" fontId="0" fillId="0" borderId="3" xfId="0" applyFont="1" applyFill="1" applyBorder="1" applyAlignment="1">
      <alignment horizontal="right"/>
    </xf>
    <xf numFmtId="0" fontId="2" fillId="0" borderId="0" xfId="0" applyFont="1" applyAlignment="1">
      <alignment horizontal="left"/>
    </xf>
    <xf numFmtId="0" fontId="3" fillId="0" borderId="0" xfId="0" applyFont="1" applyAlignment="1">
      <alignment horizontal="left"/>
    </xf>
    <xf numFmtId="3" fontId="2" fillId="0" borderId="3" xfId="0" applyNumberFormat="1" applyFont="1" applyFill="1" applyBorder="1" applyAlignment="1">
      <alignment horizontal="right"/>
    </xf>
    <xf numFmtId="0" fontId="2" fillId="0" borderId="1" xfId="0" applyFont="1" applyBorder="1" applyAlignment="1">
      <alignment wrapText="1"/>
    </xf>
    <xf numFmtId="0" fontId="2" fillId="0" borderId="2" xfId="0" applyFont="1" applyBorder="1" applyAlignment="1">
      <alignment/>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21</xdr:row>
      <xdr:rowOff>38100</xdr:rowOff>
    </xdr:from>
    <xdr:to>
      <xdr:col>0</xdr:col>
      <xdr:colOff>1409700</xdr:colOff>
      <xdr:row>21</xdr:row>
      <xdr:rowOff>276225</xdr:rowOff>
    </xdr:to>
    <xdr:pic>
      <xdr:nvPicPr>
        <xdr:cNvPr id="1" name="Picture 1"/>
        <xdr:cNvPicPr preferRelativeResize="1">
          <a:picLocks noChangeAspect="1"/>
        </xdr:cNvPicPr>
      </xdr:nvPicPr>
      <xdr:blipFill>
        <a:blip r:embed="rId1"/>
        <a:stretch>
          <a:fillRect/>
        </a:stretch>
      </xdr:blipFill>
      <xdr:spPr>
        <a:xfrm>
          <a:off x="0" y="4314825"/>
          <a:ext cx="1409700" cy="238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74</xdr:row>
      <xdr:rowOff>38100</xdr:rowOff>
    </xdr:from>
    <xdr:to>
      <xdr:col>0</xdr:col>
      <xdr:colOff>1419225</xdr:colOff>
      <xdr:row>75</xdr:row>
      <xdr:rowOff>114300</xdr:rowOff>
    </xdr:to>
    <xdr:pic>
      <xdr:nvPicPr>
        <xdr:cNvPr id="1" name="Picture 2"/>
        <xdr:cNvPicPr preferRelativeResize="1">
          <a:picLocks noChangeAspect="1"/>
        </xdr:cNvPicPr>
      </xdr:nvPicPr>
      <xdr:blipFill>
        <a:blip r:embed="rId1"/>
        <a:stretch>
          <a:fillRect/>
        </a:stretch>
      </xdr:blipFill>
      <xdr:spPr>
        <a:xfrm>
          <a:off x="0" y="13335000"/>
          <a:ext cx="1419225" cy="2381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28575</xdr:rowOff>
    </xdr:from>
    <xdr:to>
      <xdr:col>0</xdr:col>
      <xdr:colOff>1419225</xdr:colOff>
      <xdr:row>27</xdr:row>
      <xdr:rowOff>266700</xdr:rowOff>
    </xdr:to>
    <xdr:pic>
      <xdr:nvPicPr>
        <xdr:cNvPr id="1" name="Picture 1"/>
        <xdr:cNvPicPr preferRelativeResize="1">
          <a:picLocks noChangeAspect="1"/>
        </xdr:cNvPicPr>
      </xdr:nvPicPr>
      <xdr:blipFill>
        <a:blip r:embed="rId1"/>
        <a:stretch>
          <a:fillRect/>
        </a:stretch>
      </xdr:blipFill>
      <xdr:spPr>
        <a:xfrm>
          <a:off x="0" y="5305425"/>
          <a:ext cx="1419225" cy="2381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27</xdr:row>
      <xdr:rowOff>38100</xdr:rowOff>
    </xdr:from>
    <xdr:to>
      <xdr:col>0</xdr:col>
      <xdr:colOff>1419225</xdr:colOff>
      <xdr:row>27</xdr:row>
      <xdr:rowOff>276225</xdr:rowOff>
    </xdr:to>
    <xdr:pic>
      <xdr:nvPicPr>
        <xdr:cNvPr id="1" name="Picture 1"/>
        <xdr:cNvPicPr preferRelativeResize="1">
          <a:picLocks noChangeAspect="1"/>
        </xdr:cNvPicPr>
      </xdr:nvPicPr>
      <xdr:blipFill>
        <a:blip r:embed="rId1"/>
        <a:stretch>
          <a:fillRect/>
        </a:stretch>
      </xdr:blipFill>
      <xdr:spPr>
        <a:xfrm>
          <a:off x="0" y="5286375"/>
          <a:ext cx="1419225"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26</xdr:row>
      <xdr:rowOff>28575</xdr:rowOff>
    </xdr:from>
    <xdr:to>
      <xdr:col>0</xdr:col>
      <xdr:colOff>1419225</xdr:colOff>
      <xdr:row>26</xdr:row>
      <xdr:rowOff>266700</xdr:rowOff>
    </xdr:to>
    <xdr:pic>
      <xdr:nvPicPr>
        <xdr:cNvPr id="1" name="Picture 2"/>
        <xdr:cNvPicPr preferRelativeResize="1">
          <a:picLocks noChangeAspect="1"/>
        </xdr:cNvPicPr>
      </xdr:nvPicPr>
      <xdr:blipFill>
        <a:blip r:embed="rId1"/>
        <a:stretch>
          <a:fillRect/>
        </a:stretch>
      </xdr:blipFill>
      <xdr:spPr>
        <a:xfrm>
          <a:off x="0" y="5362575"/>
          <a:ext cx="141922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44</xdr:row>
      <xdr:rowOff>28575</xdr:rowOff>
    </xdr:from>
    <xdr:to>
      <xdr:col>1</xdr:col>
      <xdr:colOff>0</xdr:colOff>
      <xdr:row>44</xdr:row>
      <xdr:rowOff>276225</xdr:rowOff>
    </xdr:to>
    <xdr:pic>
      <xdr:nvPicPr>
        <xdr:cNvPr id="1" name="Picture 1"/>
        <xdr:cNvPicPr preferRelativeResize="1">
          <a:picLocks noChangeAspect="1"/>
        </xdr:cNvPicPr>
      </xdr:nvPicPr>
      <xdr:blipFill>
        <a:blip r:embed="rId1"/>
        <a:stretch>
          <a:fillRect/>
        </a:stretch>
      </xdr:blipFill>
      <xdr:spPr>
        <a:xfrm>
          <a:off x="0" y="8477250"/>
          <a:ext cx="142875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34</xdr:row>
      <xdr:rowOff>38100</xdr:rowOff>
    </xdr:from>
    <xdr:to>
      <xdr:col>0</xdr:col>
      <xdr:colOff>1419225</xdr:colOff>
      <xdr:row>34</xdr:row>
      <xdr:rowOff>276225</xdr:rowOff>
    </xdr:to>
    <xdr:pic>
      <xdr:nvPicPr>
        <xdr:cNvPr id="1" name="Picture 1"/>
        <xdr:cNvPicPr preferRelativeResize="1">
          <a:picLocks noChangeAspect="1"/>
        </xdr:cNvPicPr>
      </xdr:nvPicPr>
      <xdr:blipFill>
        <a:blip r:embed="rId1"/>
        <a:stretch>
          <a:fillRect/>
        </a:stretch>
      </xdr:blipFill>
      <xdr:spPr>
        <a:xfrm>
          <a:off x="0" y="6553200"/>
          <a:ext cx="14192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44</xdr:row>
      <xdr:rowOff>9525</xdr:rowOff>
    </xdr:from>
    <xdr:to>
      <xdr:col>1</xdr:col>
      <xdr:colOff>9525</xdr:colOff>
      <xdr:row>45</xdr:row>
      <xdr:rowOff>95250</xdr:rowOff>
    </xdr:to>
    <xdr:pic>
      <xdr:nvPicPr>
        <xdr:cNvPr id="1" name="Picture 1"/>
        <xdr:cNvPicPr preferRelativeResize="1">
          <a:picLocks noChangeAspect="1"/>
        </xdr:cNvPicPr>
      </xdr:nvPicPr>
      <xdr:blipFill>
        <a:blip r:embed="rId1"/>
        <a:stretch>
          <a:fillRect/>
        </a:stretch>
      </xdr:blipFill>
      <xdr:spPr>
        <a:xfrm>
          <a:off x="9525" y="8372475"/>
          <a:ext cx="142875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17</xdr:row>
      <xdr:rowOff>38100</xdr:rowOff>
    </xdr:from>
    <xdr:to>
      <xdr:col>0</xdr:col>
      <xdr:colOff>1428750</xdr:colOff>
      <xdr:row>17</xdr:row>
      <xdr:rowOff>276225</xdr:rowOff>
    </xdr:to>
    <xdr:pic>
      <xdr:nvPicPr>
        <xdr:cNvPr id="1" name="Picture 1"/>
        <xdr:cNvPicPr preferRelativeResize="1">
          <a:picLocks noChangeAspect="1"/>
        </xdr:cNvPicPr>
      </xdr:nvPicPr>
      <xdr:blipFill>
        <a:blip r:embed="rId1"/>
        <a:stretch>
          <a:fillRect/>
        </a:stretch>
      </xdr:blipFill>
      <xdr:spPr>
        <a:xfrm>
          <a:off x="19050" y="3733800"/>
          <a:ext cx="1409700" cy="2381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46</xdr:row>
      <xdr:rowOff>104775</xdr:rowOff>
    </xdr:from>
    <xdr:to>
      <xdr:col>0</xdr:col>
      <xdr:colOff>1428750</xdr:colOff>
      <xdr:row>46</xdr:row>
      <xdr:rowOff>342900</xdr:rowOff>
    </xdr:to>
    <xdr:pic>
      <xdr:nvPicPr>
        <xdr:cNvPr id="1" name="Picture 8"/>
        <xdr:cNvPicPr preferRelativeResize="1">
          <a:picLocks noChangeAspect="1"/>
        </xdr:cNvPicPr>
      </xdr:nvPicPr>
      <xdr:blipFill>
        <a:blip r:embed="rId1"/>
        <a:stretch>
          <a:fillRect/>
        </a:stretch>
      </xdr:blipFill>
      <xdr:spPr>
        <a:xfrm>
          <a:off x="9525" y="8505825"/>
          <a:ext cx="1419225" cy="2381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57</xdr:row>
      <xdr:rowOff>66675</xdr:rowOff>
    </xdr:from>
    <xdr:to>
      <xdr:col>0</xdr:col>
      <xdr:colOff>1428750</xdr:colOff>
      <xdr:row>58</xdr:row>
      <xdr:rowOff>152400</xdr:rowOff>
    </xdr:to>
    <xdr:pic>
      <xdr:nvPicPr>
        <xdr:cNvPr id="1" name="Picture 2"/>
        <xdr:cNvPicPr preferRelativeResize="1">
          <a:picLocks noChangeAspect="1"/>
        </xdr:cNvPicPr>
      </xdr:nvPicPr>
      <xdr:blipFill>
        <a:blip r:embed="rId1"/>
        <a:stretch>
          <a:fillRect/>
        </a:stretch>
      </xdr:blipFill>
      <xdr:spPr>
        <a:xfrm>
          <a:off x="0" y="10325100"/>
          <a:ext cx="1428750"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28575</xdr:rowOff>
    </xdr:from>
    <xdr:to>
      <xdr:col>0</xdr:col>
      <xdr:colOff>1419225</xdr:colOff>
      <xdr:row>9</xdr:row>
      <xdr:rowOff>104775</xdr:rowOff>
    </xdr:to>
    <xdr:pic>
      <xdr:nvPicPr>
        <xdr:cNvPr id="1" name="Picture 1"/>
        <xdr:cNvPicPr preferRelativeResize="1">
          <a:picLocks noChangeAspect="1"/>
        </xdr:cNvPicPr>
      </xdr:nvPicPr>
      <xdr:blipFill>
        <a:blip r:embed="rId1"/>
        <a:stretch>
          <a:fillRect/>
        </a:stretch>
      </xdr:blipFill>
      <xdr:spPr>
        <a:xfrm>
          <a:off x="0" y="2371725"/>
          <a:ext cx="1419225" cy="238125"/>
        </a:xfrm>
        <a:prstGeom prst="rect">
          <a:avLst/>
        </a:prstGeom>
        <a:noFill/>
        <a:ln w="9525" cmpd="sng">
          <a:noFill/>
        </a:ln>
      </xdr:spPr>
    </xdr:pic>
    <xdr:clientData/>
  </xdr:twoCellAnchor>
  <xdr:twoCellAnchor editAs="oneCell">
    <xdr:from>
      <xdr:col>0</xdr:col>
      <xdr:colOff>0</xdr:colOff>
      <xdr:row>20</xdr:row>
      <xdr:rowOff>28575</xdr:rowOff>
    </xdr:from>
    <xdr:to>
      <xdr:col>0</xdr:col>
      <xdr:colOff>1419225</xdr:colOff>
      <xdr:row>21</xdr:row>
      <xdr:rowOff>104775</xdr:rowOff>
    </xdr:to>
    <xdr:pic>
      <xdr:nvPicPr>
        <xdr:cNvPr id="2" name="Picture 2"/>
        <xdr:cNvPicPr preferRelativeResize="1">
          <a:picLocks noChangeAspect="1"/>
        </xdr:cNvPicPr>
      </xdr:nvPicPr>
      <xdr:blipFill>
        <a:blip r:embed="rId1"/>
        <a:stretch>
          <a:fillRect/>
        </a:stretch>
      </xdr:blipFill>
      <xdr:spPr>
        <a:xfrm>
          <a:off x="0" y="5505450"/>
          <a:ext cx="1419225" cy="238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22"/>
  <sheetViews>
    <sheetView tabSelected="1" zoomScaleSheetLayoutView="100" workbookViewId="0" topLeftCell="A1">
      <selection activeCell="L2" sqref="L2"/>
    </sheetView>
  </sheetViews>
  <sheetFormatPr defaultColWidth="9.140625" defaultRowHeight="12.75"/>
  <cols>
    <col min="1" max="1" width="21.8515625" style="0" customWidth="1"/>
    <col min="2" max="3" width="6.7109375" style="0" customWidth="1"/>
    <col min="4" max="4" width="7.8515625" style="0" bestFit="1" customWidth="1"/>
    <col min="5" max="5" width="1.8515625" style="0" customWidth="1"/>
    <col min="6" max="6" width="8.57421875" style="0" bestFit="1" customWidth="1"/>
    <col min="7" max="7" width="6.7109375" style="0" customWidth="1"/>
    <col min="8" max="8" width="8.57421875" style="0" bestFit="1" customWidth="1"/>
    <col min="9" max="9" width="1.7109375" style="0" customWidth="1"/>
    <col min="10" max="10" width="6.8515625" style="0" customWidth="1"/>
    <col min="11" max="11" width="6.7109375" style="0" customWidth="1"/>
    <col min="12" max="12" width="7.8515625" style="0" customWidth="1"/>
    <col min="13" max="13" width="1.8515625" style="0" customWidth="1"/>
  </cols>
  <sheetData>
    <row r="1" spans="1:12" ht="16.5" customHeight="1">
      <c r="A1" s="139" t="s">
        <v>45</v>
      </c>
      <c r="B1" s="140"/>
      <c r="C1" s="140"/>
      <c r="D1" s="140"/>
      <c r="E1" s="140"/>
      <c r="F1" s="140"/>
      <c r="G1" s="140"/>
      <c r="H1" s="140"/>
      <c r="I1" s="140"/>
      <c r="J1" s="140"/>
      <c r="K1" s="140"/>
      <c r="L1" s="140"/>
    </row>
    <row r="2" spans="1:12" ht="12.75" customHeight="1">
      <c r="A2" s="65"/>
      <c r="B2" s="46"/>
      <c r="C2" s="46"/>
      <c r="D2" s="46"/>
      <c r="E2" s="46"/>
      <c r="F2" s="46"/>
      <c r="G2" s="46"/>
      <c r="H2" s="46"/>
      <c r="I2" s="46"/>
      <c r="J2" s="46"/>
      <c r="K2" s="46"/>
      <c r="L2" s="46"/>
    </row>
    <row r="3" spans="1:12" ht="14.25" customHeight="1">
      <c r="A3" s="145" t="s">
        <v>50</v>
      </c>
      <c r="B3" s="140"/>
      <c r="C3" s="140"/>
      <c r="D3" s="140"/>
      <c r="E3" s="140"/>
      <c r="F3" s="140"/>
      <c r="G3" s="140"/>
      <c r="H3" s="140"/>
      <c r="I3" s="140"/>
      <c r="J3" s="140"/>
      <c r="K3" s="140"/>
      <c r="L3" s="140"/>
    </row>
    <row r="4" spans="1:12" ht="12.75" customHeight="1">
      <c r="A4" s="10"/>
      <c r="B4" s="7"/>
      <c r="C4" s="7"/>
      <c r="D4" s="7"/>
      <c r="E4" s="7"/>
      <c r="F4" s="7"/>
      <c r="G4" s="7"/>
      <c r="H4" s="7"/>
      <c r="I4" s="7"/>
      <c r="J4" s="7"/>
      <c r="K4" s="7"/>
      <c r="L4" s="7"/>
    </row>
    <row r="5" spans="1:17" ht="25.5" customHeight="1">
      <c r="A5" s="141" t="s">
        <v>59</v>
      </c>
      <c r="B5" s="142"/>
      <c r="C5" s="142"/>
      <c r="D5" s="142"/>
      <c r="E5" s="142"/>
      <c r="F5" s="142"/>
      <c r="G5" s="142"/>
      <c r="H5" s="142"/>
      <c r="I5" s="142"/>
      <c r="J5" s="142"/>
      <c r="K5" s="142"/>
      <c r="L5" s="142"/>
      <c r="Q5" s="3"/>
    </row>
    <row r="6" spans="1:12" s="3" customFormat="1" ht="12.75" customHeight="1">
      <c r="A6" s="141"/>
      <c r="B6" s="142"/>
      <c r="C6" s="142"/>
      <c r="D6" s="142"/>
      <c r="E6" s="142"/>
      <c r="F6" s="142"/>
      <c r="G6" s="142"/>
      <c r="H6" s="142"/>
      <c r="I6" s="142"/>
      <c r="J6" s="142"/>
      <c r="K6" s="142"/>
      <c r="L6" s="142"/>
    </row>
    <row r="7" spans="1:17" ht="26.25" customHeight="1">
      <c r="A7" s="146" t="s">
        <v>137</v>
      </c>
      <c r="B7" s="142"/>
      <c r="C7" s="142"/>
      <c r="D7" s="142"/>
      <c r="E7" s="142"/>
      <c r="F7" s="142"/>
      <c r="G7" s="142"/>
      <c r="H7" s="142"/>
      <c r="I7" s="142"/>
      <c r="J7" s="142"/>
      <c r="K7" s="142"/>
      <c r="L7" s="142"/>
      <c r="M7" s="147"/>
      <c r="Q7" s="3"/>
    </row>
    <row r="8" spans="1:17" ht="15.75" customHeight="1">
      <c r="A8" s="11"/>
      <c r="B8" s="143">
        <v>39448</v>
      </c>
      <c r="C8" s="144"/>
      <c r="D8" s="144"/>
      <c r="E8" s="73"/>
      <c r="F8" s="143">
        <v>39814</v>
      </c>
      <c r="G8" s="143"/>
      <c r="H8" s="143"/>
      <c r="I8" s="18"/>
      <c r="J8" s="143">
        <v>40179</v>
      </c>
      <c r="K8" s="144"/>
      <c r="L8" s="144"/>
      <c r="Q8" s="63"/>
    </row>
    <row r="9" spans="1:17" ht="15.75" customHeight="1">
      <c r="A9" s="12"/>
      <c r="B9" s="19" t="s">
        <v>1</v>
      </c>
      <c r="C9" s="19" t="s">
        <v>0</v>
      </c>
      <c r="D9" s="19" t="s">
        <v>16</v>
      </c>
      <c r="E9" s="64"/>
      <c r="F9" s="19" t="s">
        <v>1</v>
      </c>
      <c r="G9" s="19" t="s">
        <v>0</v>
      </c>
      <c r="H9" s="19" t="s">
        <v>16</v>
      </c>
      <c r="I9" s="19"/>
      <c r="J9" s="19" t="s">
        <v>1</v>
      </c>
      <c r="K9" s="19" t="s">
        <v>0</v>
      </c>
      <c r="L9" s="19" t="s">
        <v>16</v>
      </c>
      <c r="Q9" s="37"/>
    </row>
    <row r="10" spans="1:17" ht="20.25" customHeight="1">
      <c r="A10" s="20" t="s">
        <v>2</v>
      </c>
      <c r="B10" s="8"/>
      <c r="C10" s="8"/>
      <c r="D10" s="8"/>
      <c r="F10" s="8"/>
      <c r="G10" s="8"/>
      <c r="H10" s="8"/>
      <c r="I10" s="8"/>
      <c r="J10" s="8"/>
      <c r="K10" s="8"/>
      <c r="L10" s="8"/>
      <c r="Q10" s="15"/>
    </row>
    <row r="11" spans="1:17" ht="15.75" customHeight="1">
      <c r="A11" s="21" t="s">
        <v>3</v>
      </c>
      <c r="B11" s="1">
        <v>402749</v>
      </c>
      <c r="C11" s="1">
        <v>284357</v>
      </c>
      <c r="D11" s="1">
        <f>C11+B11</f>
        <v>687106</v>
      </c>
      <c r="F11" s="1">
        <v>380576</v>
      </c>
      <c r="G11" s="1">
        <v>267054</v>
      </c>
      <c r="H11" s="1">
        <f>F11+G11</f>
        <v>647630</v>
      </c>
      <c r="I11" s="8"/>
      <c r="J11" s="1">
        <v>357888</v>
      </c>
      <c r="K11" s="1">
        <v>249245</v>
      </c>
      <c r="L11" s="1">
        <f>J11+K11</f>
        <v>607133</v>
      </c>
      <c r="Q11" s="36"/>
    </row>
    <row r="12" spans="1:22" ht="12.75">
      <c r="A12" s="21" t="s">
        <v>4</v>
      </c>
      <c r="B12" s="24">
        <v>54738</v>
      </c>
      <c r="C12" s="24">
        <v>40757.6</v>
      </c>
      <c r="D12" s="24">
        <f>C12+B12</f>
        <v>95495.6</v>
      </c>
      <c r="F12" s="24">
        <v>52034.6</v>
      </c>
      <c r="G12" s="88">
        <v>38258.3</v>
      </c>
      <c r="H12" s="24">
        <f>G12+F12</f>
        <v>90292.9</v>
      </c>
      <c r="I12" s="13"/>
      <c r="J12" s="24">
        <v>49405.656269</v>
      </c>
      <c r="K12" s="88">
        <v>35795.218346</v>
      </c>
      <c r="L12" s="24">
        <f>K12+J12</f>
        <v>85200.87461500001</v>
      </c>
      <c r="N12" s="89"/>
      <c r="O12" s="89"/>
      <c r="P12" s="89"/>
      <c r="Q12" s="90"/>
      <c r="R12" s="89"/>
      <c r="S12" s="89"/>
      <c r="T12" s="89"/>
      <c r="U12" s="89"/>
      <c r="V12" s="89"/>
    </row>
    <row r="13" spans="1:22" ht="12.75">
      <c r="A13" s="21" t="s">
        <v>5</v>
      </c>
      <c r="B13" s="1">
        <v>135911</v>
      </c>
      <c r="C13" s="1">
        <v>143333</v>
      </c>
      <c r="D13" s="1">
        <v>138982</v>
      </c>
      <c r="F13" s="1">
        <v>136725.785</v>
      </c>
      <c r="G13" s="1">
        <v>143260.735</v>
      </c>
      <c r="H13" s="1">
        <v>139420.51</v>
      </c>
      <c r="I13" s="8"/>
      <c r="J13" s="1">
        <v>138047.814592</v>
      </c>
      <c r="K13" s="1">
        <v>143614.589444</v>
      </c>
      <c r="L13" s="1">
        <v>140333.1306567095</v>
      </c>
      <c r="N13" s="89"/>
      <c r="O13" s="89"/>
      <c r="P13" s="89"/>
      <c r="Q13" s="91"/>
      <c r="R13" s="89"/>
      <c r="S13" s="89"/>
      <c r="T13" s="89"/>
      <c r="U13" s="89"/>
      <c r="V13" s="89"/>
    </row>
    <row r="14" spans="1:22" ht="20.25" customHeight="1">
      <c r="A14" s="20" t="s">
        <v>49</v>
      </c>
      <c r="B14" s="21"/>
      <c r="C14" s="21"/>
      <c r="D14" s="21"/>
      <c r="F14" s="21"/>
      <c r="G14" s="21"/>
      <c r="H14" s="21"/>
      <c r="I14" s="8"/>
      <c r="J14" s="21"/>
      <c r="K14" s="21"/>
      <c r="L14" s="21"/>
      <c r="N14" s="89"/>
      <c r="O14" s="89"/>
      <c r="P14" s="89"/>
      <c r="Q14" s="91"/>
      <c r="R14" s="89"/>
      <c r="S14" s="89"/>
      <c r="T14" s="89"/>
      <c r="U14" s="89"/>
      <c r="V14" s="89"/>
    </row>
    <row r="15" spans="1:22" ht="15.75" customHeight="1">
      <c r="A15" s="21" t="s">
        <v>3</v>
      </c>
      <c r="B15" s="1">
        <v>675</v>
      </c>
      <c r="C15" s="1">
        <v>379</v>
      </c>
      <c r="D15" s="1">
        <f>C15+B15</f>
        <v>1054</v>
      </c>
      <c r="F15" s="1">
        <v>175</v>
      </c>
      <c r="G15" s="1">
        <v>73</v>
      </c>
      <c r="H15" s="1">
        <f>F15+G15</f>
        <v>248</v>
      </c>
      <c r="I15" s="8"/>
      <c r="J15" s="1">
        <v>45</v>
      </c>
      <c r="K15" s="1">
        <v>19</v>
      </c>
      <c r="L15" s="1">
        <f>J15+K15</f>
        <v>64</v>
      </c>
      <c r="N15" s="89"/>
      <c r="O15" s="89"/>
      <c r="P15" s="89"/>
      <c r="Q15" s="91"/>
      <c r="R15" s="89"/>
      <c r="S15" s="89"/>
      <c r="T15" s="89"/>
      <c r="U15" s="89"/>
      <c r="V15" s="89"/>
    </row>
    <row r="16" spans="1:22" ht="12.75">
      <c r="A16" s="21" t="s">
        <v>4</v>
      </c>
      <c r="B16" s="24">
        <v>32.9</v>
      </c>
      <c r="C16" s="24">
        <v>17.9</v>
      </c>
      <c r="D16" s="24">
        <f>B16+C16</f>
        <v>50.8</v>
      </c>
      <c r="F16" s="88">
        <v>8</v>
      </c>
      <c r="G16" s="24">
        <v>3.075</v>
      </c>
      <c r="H16" s="24">
        <f>F16+G16</f>
        <v>11.075</v>
      </c>
      <c r="I16" s="13"/>
      <c r="J16" s="88">
        <v>1.937947</v>
      </c>
      <c r="K16" s="24">
        <v>0.779861</v>
      </c>
      <c r="L16" s="88">
        <f>J16+K16</f>
        <v>2.7178080000000002</v>
      </c>
      <c r="N16" s="89"/>
      <c r="O16" s="89"/>
      <c r="P16" s="89"/>
      <c r="Q16" s="90"/>
      <c r="R16" s="89"/>
      <c r="S16" s="89"/>
      <c r="T16" s="89"/>
      <c r="U16" s="89"/>
      <c r="V16" s="89"/>
    </row>
    <row r="17" spans="1:17" ht="12.75">
      <c r="A17" s="21" t="s">
        <v>5</v>
      </c>
      <c r="B17" s="1">
        <v>48709</v>
      </c>
      <c r="C17" s="1">
        <v>47299</v>
      </c>
      <c r="D17" s="1">
        <v>48202</v>
      </c>
      <c r="F17" s="1">
        <v>46086</v>
      </c>
      <c r="G17" s="1">
        <v>42130</v>
      </c>
      <c r="H17" s="1">
        <v>44922</v>
      </c>
      <c r="I17" s="8"/>
      <c r="J17" s="1">
        <v>43065.488888</v>
      </c>
      <c r="K17" s="1">
        <v>41045.315789</v>
      </c>
      <c r="L17" s="1">
        <v>42465.75</v>
      </c>
      <c r="Q17" s="36"/>
    </row>
    <row r="18" spans="1:17" ht="20.25" customHeight="1">
      <c r="A18" s="22" t="s">
        <v>6</v>
      </c>
      <c r="B18" s="21"/>
      <c r="C18" s="21"/>
      <c r="D18" s="21"/>
      <c r="F18" s="21"/>
      <c r="G18" s="21"/>
      <c r="H18" s="21"/>
      <c r="I18" s="8"/>
      <c r="J18" s="21"/>
      <c r="K18" s="21"/>
      <c r="L18" s="21"/>
      <c r="Q18" s="36"/>
    </row>
    <row r="19" spans="1:17" ht="15.75" customHeight="1">
      <c r="A19" s="21" t="s">
        <v>3</v>
      </c>
      <c r="B19" s="1">
        <f>B11+B15</f>
        <v>403424</v>
      </c>
      <c r="C19" s="1">
        <f>C11+C15</f>
        <v>284736</v>
      </c>
      <c r="D19" s="1">
        <f>C19+B19</f>
        <v>688160</v>
      </c>
      <c r="F19" s="1">
        <f>F11+F15</f>
        <v>380751</v>
      </c>
      <c r="G19" s="1">
        <f>G11+G15</f>
        <v>267127</v>
      </c>
      <c r="H19" s="1">
        <f>F19+G19</f>
        <v>647878</v>
      </c>
      <c r="I19" s="8"/>
      <c r="J19" s="1">
        <f>J11+J15</f>
        <v>357933</v>
      </c>
      <c r="K19" s="1">
        <f>K11+K15</f>
        <v>249264</v>
      </c>
      <c r="L19" s="1">
        <f>J19+K19</f>
        <v>607197</v>
      </c>
      <c r="Q19" s="36"/>
    </row>
    <row r="20" spans="1:17" ht="12.75">
      <c r="A20" s="21" t="s">
        <v>4</v>
      </c>
      <c r="B20" s="24">
        <f>B12+B16</f>
        <v>54770.9</v>
      </c>
      <c r="C20" s="24">
        <f>C12+C16</f>
        <v>40775.5</v>
      </c>
      <c r="D20" s="24">
        <f>B20+C20</f>
        <v>95546.4</v>
      </c>
      <c r="F20" s="24">
        <f>F12+F16</f>
        <v>52042.6</v>
      </c>
      <c r="G20" s="24">
        <f>G12+G16</f>
        <v>38261.375</v>
      </c>
      <c r="H20" s="24">
        <f>F20+G20</f>
        <v>90303.975</v>
      </c>
      <c r="I20" s="13"/>
      <c r="J20" s="24">
        <f>J12+J16</f>
        <v>49407.594216</v>
      </c>
      <c r="K20" s="88">
        <f>K12+K16</f>
        <v>35795.998207000004</v>
      </c>
      <c r="L20" s="24">
        <f>J20+K20</f>
        <v>85203.592423</v>
      </c>
      <c r="Q20" s="70"/>
    </row>
    <row r="21" spans="1:17" ht="12.75">
      <c r="A21" s="27" t="s">
        <v>5</v>
      </c>
      <c r="B21" s="26">
        <v>135765</v>
      </c>
      <c r="C21" s="26">
        <v>143205</v>
      </c>
      <c r="D21" s="26">
        <v>138843</v>
      </c>
      <c r="E21" s="64"/>
      <c r="F21" s="26">
        <v>136684</v>
      </c>
      <c r="G21" s="26">
        <v>143233</v>
      </c>
      <c r="H21" s="26">
        <v>139384</v>
      </c>
      <c r="I21" s="12"/>
      <c r="J21" s="26">
        <v>138035.87323884637</v>
      </c>
      <c r="K21" s="26">
        <v>143606.77116230183</v>
      </c>
      <c r="L21" s="26">
        <v>140322.81520330303</v>
      </c>
      <c r="Q21" s="36"/>
    </row>
    <row r="22" ht="24" customHeight="1">
      <c r="Q22" s="3"/>
    </row>
  </sheetData>
  <mergeCells count="8">
    <mergeCell ref="A1:L1"/>
    <mergeCell ref="A5:L5"/>
    <mergeCell ref="F8:H8"/>
    <mergeCell ref="J8:L8"/>
    <mergeCell ref="B8:D8"/>
    <mergeCell ref="A6:L6"/>
    <mergeCell ref="A3:L3"/>
    <mergeCell ref="A7:M7"/>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R77"/>
  <sheetViews>
    <sheetView workbookViewId="0" topLeftCell="A1">
      <selection activeCell="R2" sqref="R2"/>
    </sheetView>
  </sheetViews>
  <sheetFormatPr defaultColWidth="9.140625" defaultRowHeight="12.75"/>
  <cols>
    <col min="1" max="1" width="21.421875" style="0" customWidth="1"/>
    <col min="2" max="2" width="6.28125" style="0" customWidth="1"/>
    <col min="3" max="3" width="3.7109375" style="0" customWidth="1"/>
    <col min="4" max="4" width="1.7109375" style="0" customWidth="1"/>
    <col min="5" max="5" width="6.28125" style="0" customWidth="1"/>
    <col min="6" max="6" width="3.7109375" style="0" customWidth="1"/>
    <col min="7" max="7" width="1.7109375" style="0" customWidth="1"/>
    <col min="8" max="8" width="6.28125" style="0" customWidth="1"/>
    <col min="9" max="9" width="3.7109375" style="0" customWidth="1"/>
    <col min="10" max="10" width="1.7109375" style="0" customWidth="1"/>
    <col min="11" max="11" width="6.28125" style="0" customWidth="1"/>
    <col min="12" max="12" width="3.7109375" style="0" customWidth="1"/>
    <col min="13" max="13" width="1.7109375" style="0" customWidth="1"/>
    <col min="14" max="14" width="6.28125" style="0" customWidth="1"/>
    <col min="15" max="15" width="3.7109375" style="0" customWidth="1"/>
    <col min="16" max="16" width="1.7109375" style="0" customWidth="1"/>
    <col min="17" max="17" width="6.28125" style="0" customWidth="1"/>
    <col min="18" max="18" width="3.7109375" style="0" customWidth="1"/>
  </cols>
  <sheetData>
    <row r="1" spans="1:18" ht="26.25" customHeight="1">
      <c r="A1" s="141" t="s">
        <v>98</v>
      </c>
      <c r="B1" s="142"/>
      <c r="C1" s="142"/>
      <c r="D1" s="142"/>
      <c r="E1" s="142"/>
      <c r="F1" s="142"/>
      <c r="G1" s="142"/>
      <c r="H1" s="142"/>
      <c r="I1" s="142"/>
      <c r="J1" s="142"/>
      <c r="K1" s="142"/>
      <c r="L1" s="142"/>
      <c r="M1" s="142"/>
      <c r="N1" s="142"/>
      <c r="O1" s="142"/>
      <c r="P1" s="142"/>
      <c r="Q1" s="142"/>
      <c r="R1" s="142"/>
    </row>
    <row r="2" spans="1:18" ht="12.75">
      <c r="A2" s="68"/>
      <c r="B2" s="69"/>
      <c r="C2" s="69"/>
      <c r="D2" s="69"/>
      <c r="E2" s="69"/>
      <c r="F2" s="69"/>
      <c r="G2" s="69"/>
      <c r="H2" s="69"/>
      <c r="I2" s="69"/>
      <c r="J2" s="69"/>
      <c r="K2" s="69"/>
      <c r="L2" s="69"/>
      <c r="M2" s="69"/>
      <c r="N2" s="69"/>
      <c r="O2" s="69"/>
      <c r="P2" s="69"/>
      <c r="Q2" s="69"/>
      <c r="R2" s="69"/>
    </row>
    <row r="3" spans="1:18" ht="27" customHeight="1">
      <c r="A3" s="146" t="s">
        <v>97</v>
      </c>
      <c r="B3" s="142"/>
      <c r="C3" s="142"/>
      <c r="D3" s="142"/>
      <c r="E3" s="142"/>
      <c r="F3" s="142"/>
      <c r="G3" s="142"/>
      <c r="H3" s="142"/>
      <c r="I3" s="142"/>
      <c r="J3" s="142"/>
      <c r="K3" s="142"/>
      <c r="L3" s="142"/>
      <c r="M3" s="142"/>
      <c r="N3" s="142"/>
      <c r="O3" s="142"/>
      <c r="P3" s="142"/>
      <c r="Q3" s="142"/>
      <c r="R3" s="142"/>
    </row>
    <row r="4" spans="1:18" ht="15.75" customHeight="1">
      <c r="A4" s="28" t="s">
        <v>17</v>
      </c>
      <c r="B4" s="137" t="s">
        <v>9</v>
      </c>
      <c r="C4" s="137"/>
      <c r="D4" s="137"/>
      <c r="E4" s="137"/>
      <c r="F4" s="137"/>
      <c r="G4" s="137"/>
      <c r="H4" s="137"/>
      <c r="I4" s="137"/>
      <c r="J4" s="137"/>
      <c r="K4" s="137"/>
      <c r="L4" s="137"/>
      <c r="M4" s="137"/>
      <c r="N4" s="137"/>
      <c r="O4" s="137"/>
      <c r="P4" s="137"/>
      <c r="Q4" s="137"/>
      <c r="R4" s="137"/>
    </row>
    <row r="5" spans="1:18" ht="15.75" customHeight="1">
      <c r="A5" s="42"/>
      <c r="B5" s="138" t="s">
        <v>15</v>
      </c>
      <c r="C5" s="138"/>
      <c r="D5" s="138"/>
      <c r="E5" s="164"/>
      <c r="F5" s="164"/>
      <c r="G5" s="164"/>
      <c r="H5" s="138"/>
      <c r="I5" s="138"/>
      <c r="J5" s="138"/>
      <c r="K5" s="138"/>
      <c r="L5" s="138"/>
      <c r="M5" s="138"/>
      <c r="N5" s="136"/>
      <c r="O5" s="136"/>
      <c r="P5" s="36"/>
      <c r="Q5" s="136" t="s">
        <v>16</v>
      </c>
      <c r="R5" s="136"/>
    </row>
    <row r="6" spans="1:18" ht="15.75" customHeight="1">
      <c r="A6" s="42"/>
      <c r="B6" s="158" t="s">
        <v>63</v>
      </c>
      <c r="C6" s="158"/>
      <c r="D6" s="104"/>
      <c r="E6" s="158" t="s">
        <v>64</v>
      </c>
      <c r="F6" s="166"/>
      <c r="G6" s="104"/>
      <c r="H6" s="158" t="s">
        <v>65</v>
      </c>
      <c r="I6" s="158"/>
      <c r="J6" s="104"/>
      <c r="K6" s="158" t="s">
        <v>66</v>
      </c>
      <c r="L6" s="158"/>
      <c r="M6" s="104"/>
      <c r="N6" s="165" t="s">
        <v>80</v>
      </c>
      <c r="O6" s="166"/>
      <c r="P6" s="43"/>
      <c r="Q6" s="105"/>
      <c r="R6" s="106"/>
    </row>
    <row r="7" spans="1:18" ht="15.75" customHeight="1">
      <c r="A7" s="45"/>
      <c r="B7" s="115" t="s">
        <v>11</v>
      </c>
      <c r="C7" s="115" t="s">
        <v>12</v>
      </c>
      <c r="D7" s="115"/>
      <c r="E7" s="115" t="s">
        <v>11</v>
      </c>
      <c r="F7" s="116" t="s">
        <v>12</v>
      </c>
      <c r="G7" s="115"/>
      <c r="H7" s="115" t="s">
        <v>11</v>
      </c>
      <c r="I7" s="115" t="s">
        <v>12</v>
      </c>
      <c r="J7" s="115"/>
      <c r="K7" s="115" t="s">
        <v>11</v>
      </c>
      <c r="L7" s="115" t="s">
        <v>12</v>
      </c>
      <c r="M7" s="115"/>
      <c r="N7" s="117" t="s">
        <v>11</v>
      </c>
      <c r="O7" s="115" t="s">
        <v>12</v>
      </c>
      <c r="P7" s="115"/>
      <c r="Q7" s="115" t="s">
        <v>11</v>
      </c>
      <c r="R7" s="116" t="s">
        <v>12</v>
      </c>
    </row>
    <row r="8" spans="1:18" ht="20.25" customHeight="1">
      <c r="A8" s="107" t="s">
        <v>1</v>
      </c>
      <c r="B8" s="118"/>
      <c r="C8" s="118"/>
      <c r="D8" s="118"/>
      <c r="E8" s="118"/>
      <c r="F8" s="119"/>
      <c r="G8" s="118"/>
      <c r="H8" s="118"/>
      <c r="I8" s="118"/>
      <c r="J8" s="118"/>
      <c r="K8" s="118"/>
      <c r="L8" s="118"/>
      <c r="M8" s="118"/>
      <c r="N8" s="108"/>
      <c r="O8" s="118"/>
      <c r="P8" s="118"/>
      <c r="Q8" s="118"/>
      <c r="R8" s="119"/>
    </row>
    <row r="9" spans="1:18" ht="12.75">
      <c r="A9" s="36" t="s">
        <v>114</v>
      </c>
      <c r="B9" s="108">
        <v>438</v>
      </c>
      <c r="C9" s="80">
        <f>ROUND(B9/$B$27*100,0)</f>
        <v>3</v>
      </c>
      <c r="D9" s="118"/>
      <c r="E9" s="108">
        <v>8307</v>
      </c>
      <c r="F9" s="80">
        <f>ROUND(E9/$E$27*100,0)</f>
        <v>4</v>
      </c>
      <c r="G9" s="118"/>
      <c r="H9" s="108">
        <v>4409</v>
      </c>
      <c r="I9" s="80">
        <f>ROUND(H9/$H$27*100,0)</f>
        <v>4</v>
      </c>
      <c r="J9" s="118"/>
      <c r="K9" s="108">
        <v>921</v>
      </c>
      <c r="L9" s="80">
        <f>ROUND(K9/$K$27*100,0)</f>
        <v>3</v>
      </c>
      <c r="M9" s="118"/>
      <c r="N9" s="108">
        <v>106</v>
      </c>
      <c r="O9" s="80">
        <f>ROUND(N9/$N$27*100,0)</f>
        <v>2</v>
      </c>
      <c r="P9" s="118"/>
      <c r="Q9" s="108">
        <f>B9+E9+H9+K9+N9</f>
        <v>14181</v>
      </c>
      <c r="R9" s="80">
        <f>ROUND(Q9/$Q$27*100,0)</f>
        <v>4</v>
      </c>
    </row>
    <row r="10" spans="1:18" ht="12.75">
      <c r="A10" s="39" t="s">
        <v>110</v>
      </c>
      <c r="B10" s="101">
        <v>879</v>
      </c>
      <c r="C10" s="80">
        <f>ROUND(B10/$B$27*100,0)</f>
        <v>6</v>
      </c>
      <c r="D10" s="91"/>
      <c r="E10" s="101">
        <v>7090</v>
      </c>
      <c r="F10" s="80">
        <f>ROUND(E10/$E$27*100,0)</f>
        <v>4</v>
      </c>
      <c r="G10" s="91"/>
      <c r="H10" s="101">
        <v>3581</v>
      </c>
      <c r="I10" s="80">
        <v>4</v>
      </c>
      <c r="J10" s="114"/>
      <c r="K10" s="101">
        <v>1087</v>
      </c>
      <c r="L10" s="80">
        <f>ROUND(K10/$K$27*100,0)</f>
        <v>3</v>
      </c>
      <c r="M10" s="91"/>
      <c r="N10" s="101">
        <v>146</v>
      </c>
      <c r="O10" s="80">
        <f>ROUND(N10/$N$27*100,0)</f>
        <v>3</v>
      </c>
      <c r="P10" s="91"/>
      <c r="Q10" s="108">
        <f>B10+E10+H10+K10+N10</f>
        <v>12783</v>
      </c>
      <c r="R10" s="80">
        <f>ROUND(Q10/$Q$27*100,0)</f>
        <v>4</v>
      </c>
    </row>
    <row r="11" spans="1:18" ht="12.75">
      <c r="A11" s="30" t="s">
        <v>109</v>
      </c>
      <c r="B11" s="80">
        <v>1676</v>
      </c>
      <c r="C11" s="80">
        <f>ROUND(B11/$B$27*100,0)</f>
        <v>11</v>
      </c>
      <c r="D11" s="114"/>
      <c r="E11" s="80">
        <v>10270</v>
      </c>
      <c r="F11" s="80">
        <f>ROUND(E11/$E$27*100,0)</f>
        <v>5</v>
      </c>
      <c r="G11" s="114"/>
      <c r="H11" s="80">
        <v>3751</v>
      </c>
      <c r="I11" s="80">
        <f>ROUND(H11/$H$27*100,0)</f>
        <v>4</v>
      </c>
      <c r="J11" s="114"/>
      <c r="K11" s="80">
        <v>942</v>
      </c>
      <c r="L11" s="80">
        <f>ROUND(K11/$K$27*100,0)</f>
        <v>3</v>
      </c>
      <c r="M11" s="114"/>
      <c r="N11" s="80">
        <v>163</v>
      </c>
      <c r="O11" s="80">
        <v>4</v>
      </c>
      <c r="P11" s="114"/>
      <c r="Q11" s="108">
        <f aca="true" t="shared" si="0" ref="Q11:Q21">B11+E11+H11+K11+N11</f>
        <v>16802</v>
      </c>
      <c r="R11" s="80">
        <f>ROUND(Q11/$Q$27*100,0)</f>
        <v>5</v>
      </c>
    </row>
    <row r="12" spans="1:18" ht="12.75">
      <c r="A12" s="30" t="s">
        <v>108</v>
      </c>
      <c r="B12" s="80">
        <v>1416</v>
      </c>
      <c r="C12" s="80">
        <f aca="true" t="shared" si="1" ref="C12:C21">ROUND(B12/$B$27*100,0)</f>
        <v>9</v>
      </c>
      <c r="D12" s="114"/>
      <c r="E12" s="80">
        <v>10210</v>
      </c>
      <c r="F12" s="80">
        <f aca="true" t="shared" si="2" ref="F12:F26">ROUND(E12/$E$27*100,0)</f>
        <v>5</v>
      </c>
      <c r="G12" s="114"/>
      <c r="H12" s="80">
        <v>4524</v>
      </c>
      <c r="I12" s="80">
        <f aca="true" t="shared" si="3" ref="I12:I26">ROUND(H12/$H$27*100,0)</f>
        <v>4</v>
      </c>
      <c r="J12" s="114"/>
      <c r="K12" s="80">
        <v>1662</v>
      </c>
      <c r="L12" s="80">
        <f aca="true" t="shared" si="4" ref="L12:L26">ROUND(K12/$K$27*100,0)</f>
        <v>5</v>
      </c>
      <c r="M12" s="114"/>
      <c r="N12" s="99">
        <v>292</v>
      </c>
      <c r="O12" s="80">
        <f aca="true" t="shared" si="5" ref="O12:O26">ROUND(N12/$N$27*100,0)</f>
        <v>6</v>
      </c>
      <c r="P12" s="114"/>
      <c r="Q12" s="108">
        <f t="shared" si="0"/>
        <v>18104</v>
      </c>
      <c r="R12" s="80">
        <f aca="true" t="shared" si="6" ref="R12:R26">ROUND(Q12/$Q$27*100,0)</f>
        <v>5</v>
      </c>
    </row>
    <row r="13" spans="1:18" ht="12.75">
      <c r="A13" s="30" t="s">
        <v>70</v>
      </c>
      <c r="B13" s="80">
        <v>1389</v>
      </c>
      <c r="C13" s="80">
        <f t="shared" si="1"/>
        <v>9</v>
      </c>
      <c r="D13" s="114"/>
      <c r="E13" s="80">
        <v>15437</v>
      </c>
      <c r="F13" s="80">
        <f t="shared" si="2"/>
        <v>8</v>
      </c>
      <c r="G13" s="114"/>
      <c r="H13" s="80">
        <v>7036</v>
      </c>
      <c r="I13" s="80">
        <f t="shared" si="3"/>
        <v>7</v>
      </c>
      <c r="J13" s="114"/>
      <c r="K13" s="80">
        <v>2971</v>
      </c>
      <c r="L13" s="80">
        <f t="shared" si="4"/>
        <v>9</v>
      </c>
      <c r="M13" s="114"/>
      <c r="N13" s="99">
        <v>737</v>
      </c>
      <c r="O13" s="80">
        <f t="shared" si="5"/>
        <v>16</v>
      </c>
      <c r="P13" s="114"/>
      <c r="Q13" s="108">
        <f t="shared" si="0"/>
        <v>27570</v>
      </c>
      <c r="R13" s="80">
        <f t="shared" si="6"/>
        <v>8</v>
      </c>
    </row>
    <row r="14" spans="1:18" ht="12.75">
      <c r="A14" s="30" t="s">
        <v>71</v>
      </c>
      <c r="B14" s="80">
        <v>1733</v>
      </c>
      <c r="C14" s="80">
        <f t="shared" si="1"/>
        <v>11</v>
      </c>
      <c r="D14" s="114"/>
      <c r="E14" s="80">
        <v>25500</v>
      </c>
      <c r="F14" s="80">
        <f t="shared" si="2"/>
        <v>13</v>
      </c>
      <c r="G14" s="114"/>
      <c r="H14" s="80">
        <v>10652</v>
      </c>
      <c r="I14" s="80">
        <f t="shared" si="3"/>
        <v>10</v>
      </c>
      <c r="J14" s="114"/>
      <c r="K14" s="80">
        <v>3872</v>
      </c>
      <c r="L14" s="80">
        <f t="shared" si="4"/>
        <v>12</v>
      </c>
      <c r="M14" s="114"/>
      <c r="N14" s="99">
        <v>689</v>
      </c>
      <c r="O14" s="80">
        <f t="shared" si="5"/>
        <v>15</v>
      </c>
      <c r="P14" s="114"/>
      <c r="Q14" s="108">
        <f t="shared" si="0"/>
        <v>42446</v>
      </c>
      <c r="R14" s="80">
        <f t="shared" si="6"/>
        <v>12</v>
      </c>
    </row>
    <row r="15" spans="1:18" ht="12.75">
      <c r="A15" s="30" t="s">
        <v>72</v>
      </c>
      <c r="B15" s="80">
        <v>2203</v>
      </c>
      <c r="C15" s="80">
        <f t="shared" si="1"/>
        <v>14</v>
      </c>
      <c r="D15" s="114"/>
      <c r="E15" s="80">
        <v>35807</v>
      </c>
      <c r="F15" s="80">
        <f t="shared" si="2"/>
        <v>18</v>
      </c>
      <c r="G15" s="114"/>
      <c r="H15" s="80">
        <v>16523</v>
      </c>
      <c r="I15" s="80">
        <f t="shared" si="3"/>
        <v>16</v>
      </c>
      <c r="J15" s="114"/>
      <c r="K15" s="80">
        <v>5186</v>
      </c>
      <c r="L15" s="80">
        <f t="shared" si="4"/>
        <v>16</v>
      </c>
      <c r="M15" s="114"/>
      <c r="N15" s="99">
        <v>737</v>
      </c>
      <c r="O15" s="80">
        <f t="shared" si="5"/>
        <v>16</v>
      </c>
      <c r="P15" s="114"/>
      <c r="Q15" s="108">
        <f t="shared" si="0"/>
        <v>60456</v>
      </c>
      <c r="R15" s="80">
        <f t="shared" si="6"/>
        <v>17</v>
      </c>
    </row>
    <row r="16" spans="1:18" ht="12.75">
      <c r="A16" s="30" t="s">
        <v>73</v>
      </c>
      <c r="B16" s="80">
        <v>2574</v>
      </c>
      <c r="C16" s="80">
        <f t="shared" si="1"/>
        <v>17</v>
      </c>
      <c r="D16" s="114"/>
      <c r="E16" s="80">
        <v>34707</v>
      </c>
      <c r="F16" s="80">
        <f t="shared" si="2"/>
        <v>17</v>
      </c>
      <c r="G16" s="114"/>
      <c r="H16" s="80">
        <v>21115</v>
      </c>
      <c r="I16" s="80">
        <f t="shared" si="3"/>
        <v>20</v>
      </c>
      <c r="J16" s="114"/>
      <c r="K16" s="80">
        <v>6947</v>
      </c>
      <c r="L16" s="80">
        <f t="shared" si="4"/>
        <v>21</v>
      </c>
      <c r="M16" s="114"/>
      <c r="N16" s="99">
        <v>799</v>
      </c>
      <c r="O16" s="80">
        <f t="shared" si="5"/>
        <v>17</v>
      </c>
      <c r="P16" s="114"/>
      <c r="Q16" s="108">
        <f t="shared" si="0"/>
        <v>66142</v>
      </c>
      <c r="R16" s="80">
        <f t="shared" si="6"/>
        <v>18</v>
      </c>
    </row>
    <row r="17" spans="1:18" ht="12.75">
      <c r="A17" s="30" t="s">
        <v>74</v>
      </c>
      <c r="B17" s="80">
        <v>1659</v>
      </c>
      <c r="C17" s="80">
        <f t="shared" si="1"/>
        <v>11</v>
      </c>
      <c r="D17" s="114"/>
      <c r="E17" s="80">
        <v>21384</v>
      </c>
      <c r="F17" s="80">
        <f t="shared" si="2"/>
        <v>11</v>
      </c>
      <c r="G17" s="114"/>
      <c r="H17" s="80">
        <v>14098</v>
      </c>
      <c r="I17" s="80">
        <f t="shared" si="3"/>
        <v>13</v>
      </c>
      <c r="J17" s="114"/>
      <c r="K17" s="80">
        <v>4997</v>
      </c>
      <c r="L17" s="80">
        <f t="shared" si="4"/>
        <v>15</v>
      </c>
      <c r="M17" s="114"/>
      <c r="N17" s="99">
        <v>556</v>
      </c>
      <c r="O17" s="80">
        <f t="shared" si="5"/>
        <v>12</v>
      </c>
      <c r="P17" s="114"/>
      <c r="Q17" s="108">
        <f t="shared" si="0"/>
        <v>42694</v>
      </c>
      <c r="R17" s="80">
        <f t="shared" si="6"/>
        <v>12</v>
      </c>
    </row>
    <row r="18" spans="1:18" ht="12.75">
      <c r="A18" s="30" t="s">
        <v>75</v>
      </c>
      <c r="B18" s="80">
        <v>844</v>
      </c>
      <c r="C18" s="80">
        <f t="shared" si="1"/>
        <v>5</v>
      </c>
      <c r="D18" s="114"/>
      <c r="E18" s="80">
        <v>12169</v>
      </c>
      <c r="F18" s="80">
        <f t="shared" si="2"/>
        <v>6</v>
      </c>
      <c r="G18" s="114"/>
      <c r="H18" s="80">
        <v>7219</v>
      </c>
      <c r="I18" s="80">
        <f t="shared" si="3"/>
        <v>7</v>
      </c>
      <c r="J18" s="114"/>
      <c r="K18" s="80">
        <v>2078</v>
      </c>
      <c r="L18" s="80">
        <f t="shared" si="4"/>
        <v>6</v>
      </c>
      <c r="M18" s="114"/>
      <c r="N18" s="99">
        <v>218</v>
      </c>
      <c r="O18" s="80">
        <f t="shared" si="5"/>
        <v>5</v>
      </c>
      <c r="P18" s="114"/>
      <c r="Q18" s="108">
        <f t="shared" si="0"/>
        <v>22528</v>
      </c>
      <c r="R18" s="80">
        <f t="shared" si="6"/>
        <v>6</v>
      </c>
    </row>
    <row r="19" spans="1:18" ht="12.75">
      <c r="A19" s="30" t="s">
        <v>101</v>
      </c>
      <c r="B19" s="80">
        <v>359</v>
      </c>
      <c r="C19" s="80">
        <f t="shared" si="1"/>
        <v>2</v>
      </c>
      <c r="D19" s="114"/>
      <c r="E19" s="80">
        <v>7128</v>
      </c>
      <c r="F19" s="80">
        <f t="shared" si="2"/>
        <v>4</v>
      </c>
      <c r="G19" s="114"/>
      <c r="H19" s="80">
        <v>4182</v>
      </c>
      <c r="I19" s="80">
        <f t="shared" si="3"/>
        <v>4</v>
      </c>
      <c r="J19" s="114"/>
      <c r="K19" s="80">
        <v>895</v>
      </c>
      <c r="L19" s="80">
        <f t="shared" si="4"/>
        <v>3</v>
      </c>
      <c r="M19" s="114"/>
      <c r="N19" s="99">
        <v>96</v>
      </c>
      <c r="O19" s="80">
        <f t="shared" si="5"/>
        <v>2</v>
      </c>
      <c r="P19" s="114"/>
      <c r="Q19" s="108">
        <f t="shared" si="0"/>
        <v>12660</v>
      </c>
      <c r="R19" s="80">
        <f t="shared" si="6"/>
        <v>4</v>
      </c>
    </row>
    <row r="20" spans="1:18" ht="12.75">
      <c r="A20" s="30" t="s">
        <v>102</v>
      </c>
      <c r="B20" s="80">
        <v>160</v>
      </c>
      <c r="C20" s="80">
        <f t="shared" si="1"/>
        <v>1</v>
      </c>
      <c r="D20" s="114"/>
      <c r="E20" s="80">
        <v>4354</v>
      </c>
      <c r="F20" s="80">
        <f t="shared" si="2"/>
        <v>2</v>
      </c>
      <c r="G20" s="114"/>
      <c r="H20" s="80">
        <v>2524</v>
      </c>
      <c r="I20" s="80">
        <f t="shared" si="3"/>
        <v>2</v>
      </c>
      <c r="J20" s="114"/>
      <c r="K20" s="80">
        <v>449</v>
      </c>
      <c r="L20" s="80">
        <f t="shared" si="4"/>
        <v>1</v>
      </c>
      <c r="M20" s="114"/>
      <c r="N20" s="99">
        <v>42</v>
      </c>
      <c r="O20" s="80">
        <f t="shared" si="5"/>
        <v>1</v>
      </c>
      <c r="P20" s="114"/>
      <c r="Q20" s="108">
        <f t="shared" si="0"/>
        <v>7529</v>
      </c>
      <c r="R20" s="80">
        <f t="shared" si="6"/>
        <v>2</v>
      </c>
    </row>
    <row r="21" spans="1:18" ht="12.75">
      <c r="A21" s="30" t="s">
        <v>103</v>
      </c>
      <c r="B21" s="80">
        <v>106</v>
      </c>
      <c r="C21" s="80">
        <f t="shared" si="1"/>
        <v>1</v>
      </c>
      <c r="D21" s="114"/>
      <c r="E21" s="80">
        <v>4100</v>
      </c>
      <c r="F21" s="80">
        <f t="shared" si="2"/>
        <v>2</v>
      </c>
      <c r="G21" s="114"/>
      <c r="H21" s="80">
        <v>2771</v>
      </c>
      <c r="I21" s="80">
        <f t="shared" si="3"/>
        <v>3</v>
      </c>
      <c r="J21" s="114"/>
      <c r="K21" s="80">
        <v>376</v>
      </c>
      <c r="L21" s="80">
        <f t="shared" si="4"/>
        <v>1</v>
      </c>
      <c r="M21" s="114"/>
      <c r="N21" s="99">
        <v>34</v>
      </c>
      <c r="O21" s="80">
        <f t="shared" si="5"/>
        <v>1</v>
      </c>
      <c r="P21" s="114"/>
      <c r="Q21" s="108">
        <f t="shared" si="0"/>
        <v>7387</v>
      </c>
      <c r="R21" s="80">
        <f t="shared" si="6"/>
        <v>2</v>
      </c>
    </row>
    <row r="22" spans="1:18" ht="12.75">
      <c r="A22" s="30" t="s">
        <v>104</v>
      </c>
      <c r="B22" s="80">
        <v>25</v>
      </c>
      <c r="C22" s="80">
        <f>ROUND(B22/$B$27*100,0)</f>
        <v>0</v>
      </c>
      <c r="D22" s="114"/>
      <c r="E22" s="80">
        <v>1609</v>
      </c>
      <c r="F22" s="80">
        <f t="shared" si="2"/>
        <v>1</v>
      </c>
      <c r="G22" s="114"/>
      <c r="H22" s="80">
        <v>1292</v>
      </c>
      <c r="I22" s="80">
        <f t="shared" si="3"/>
        <v>1</v>
      </c>
      <c r="J22" s="114"/>
      <c r="K22" s="80">
        <v>184</v>
      </c>
      <c r="L22" s="80">
        <f t="shared" si="4"/>
        <v>1</v>
      </c>
      <c r="M22" s="114"/>
      <c r="N22" s="99">
        <v>16</v>
      </c>
      <c r="O22" s="80">
        <f t="shared" si="5"/>
        <v>0</v>
      </c>
      <c r="P22" s="114"/>
      <c r="Q22" s="108">
        <f>B22+E22+H22+K22+N22</f>
        <v>3126</v>
      </c>
      <c r="R22" s="80">
        <f t="shared" si="6"/>
        <v>1</v>
      </c>
    </row>
    <row r="23" spans="1:18" ht="12.75">
      <c r="A23" s="30" t="s">
        <v>105</v>
      </c>
      <c r="B23" s="80">
        <v>15</v>
      </c>
      <c r="C23" s="80">
        <f>ROUND(B23/$B$27*100,0)</f>
        <v>0</v>
      </c>
      <c r="D23" s="114"/>
      <c r="E23" s="80">
        <v>698</v>
      </c>
      <c r="F23" s="80">
        <f t="shared" si="2"/>
        <v>0</v>
      </c>
      <c r="G23" s="114"/>
      <c r="H23" s="80">
        <v>676</v>
      </c>
      <c r="I23" s="80">
        <f t="shared" si="3"/>
        <v>1</v>
      </c>
      <c r="J23" s="114"/>
      <c r="K23" s="80">
        <v>133</v>
      </c>
      <c r="L23" s="80">
        <v>1</v>
      </c>
      <c r="M23" s="114"/>
      <c r="N23" s="99">
        <v>20</v>
      </c>
      <c r="O23" s="80">
        <f t="shared" si="5"/>
        <v>0</v>
      </c>
      <c r="P23" s="114"/>
      <c r="Q23" s="108">
        <f>B23+E23+H23+K23+N23</f>
        <v>1542</v>
      </c>
      <c r="R23" s="80">
        <f t="shared" si="6"/>
        <v>0</v>
      </c>
    </row>
    <row r="24" spans="1:18" ht="12.75">
      <c r="A24" s="30" t="s">
        <v>106</v>
      </c>
      <c r="B24" s="80">
        <v>4</v>
      </c>
      <c r="C24" s="80">
        <f>ROUND(B24/$B$27*100,0)</f>
        <v>0</v>
      </c>
      <c r="D24" s="114"/>
      <c r="E24" s="80">
        <v>330</v>
      </c>
      <c r="F24" s="80">
        <f t="shared" si="2"/>
        <v>0</v>
      </c>
      <c r="G24" s="114"/>
      <c r="H24" s="80">
        <v>352</v>
      </c>
      <c r="I24" s="80">
        <f t="shared" si="3"/>
        <v>0</v>
      </c>
      <c r="J24" s="114"/>
      <c r="K24" s="80">
        <v>73</v>
      </c>
      <c r="L24" s="80">
        <f t="shared" si="4"/>
        <v>0</v>
      </c>
      <c r="M24" s="114"/>
      <c r="N24" s="80">
        <v>7</v>
      </c>
      <c r="O24" s="80">
        <f t="shared" si="5"/>
        <v>0</v>
      </c>
      <c r="P24" s="114"/>
      <c r="Q24" s="108">
        <f>B24+E24+H24+K24+N24</f>
        <v>766</v>
      </c>
      <c r="R24" s="80">
        <f t="shared" si="6"/>
        <v>0</v>
      </c>
    </row>
    <row r="25" spans="1:18" ht="12.75">
      <c r="A25" s="30" t="s">
        <v>107</v>
      </c>
      <c r="B25" s="80">
        <v>4</v>
      </c>
      <c r="C25" s="80">
        <f>ROUND(B25/$B$27*100,0)</f>
        <v>0</v>
      </c>
      <c r="D25" s="114"/>
      <c r="E25" s="80">
        <v>198</v>
      </c>
      <c r="F25" s="80">
        <f t="shared" si="2"/>
        <v>0</v>
      </c>
      <c r="G25" s="114"/>
      <c r="H25" s="80">
        <v>164</v>
      </c>
      <c r="I25" s="80">
        <f t="shared" si="3"/>
        <v>0</v>
      </c>
      <c r="J25" s="114"/>
      <c r="K25" s="80">
        <v>36</v>
      </c>
      <c r="L25" s="80">
        <f t="shared" si="4"/>
        <v>0</v>
      </c>
      <c r="M25" s="114"/>
      <c r="N25" s="80">
        <v>4</v>
      </c>
      <c r="O25" s="80">
        <f t="shared" si="5"/>
        <v>0</v>
      </c>
      <c r="P25" s="114"/>
      <c r="Q25" s="108">
        <f>B25+E25+H25+K25+N25</f>
        <v>406</v>
      </c>
      <c r="R25" s="80">
        <f t="shared" si="6"/>
        <v>0</v>
      </c>
    </row>
    <row r="26" spans="1:18" ht="12.75">
      <c r="A26" s="30" t="s">
        <v>95</v>
      </c>
      <c r="B26" s="80">
        <v>5</v>
      </c>
      <c r="C26" s="80">
        <f>ROUND(B26/$B$27*100,0)</f>
        <v>0</v>
      </c>
      <c r="D26" s="114"/>
      <c r="E26" s="80">
        <v>357</v>
      </c>
      <c r="F26" s="80">
        <f t="shared" si="2"/>
        <v>0</v>
      </c>
      <c r="G26" s="114"/>
      <c r="H26" s="80">
        <v>322</v>
      </c>
      <c r="I26" s="80">
        <f t="shared" si="3"/>
        <v>0</v>
      </c>
      <c r="J26" s="114"/>
      <c r="K26" s="80">
        <v>72</v>
      </c>
      <c r="L26" s="80">
        <f t="shared" si="4"/>
        <v>0</v>
      </c>
      <c r="M26" s="114"/>
      <c r="N26" s="80">
        <v>10</v>
      </c>
      <c r="O26" s="80">
        <f t="shared" si="5"/>
        <v>0</v>
      </c>
      <c r="P26" s="114"/>
      <c r="Q26" s="108">
        <f>B26+E26+H26+K26+N26</f>
        <v>766</v>
      </c>
      <c r="R26" s="80">
        <f t="shared" si="6"/>
        <v>0</v>
      </c>
    </row>
    <row r="27" spans="1:18" ht="15.75" customHeight="1">
      <c r="A27" s="40" t="s">
        <v>16</v>
      </c>
      <c r="B27" s="101">
        <f>SUM(B9:B26)</f>
        <v>15489</v>
      </c>
      <c r="C27" s="119">
        <f>SUM(C9:C26)</f>
        <v>100</v>
      </c>
      <c r="D27" s="91"/>
      <c r="E27" s="101">
        <f>SUM(E9:E26)</f>
        <v>199655</v>
      </c>
      <c r="F27" s="119">
        <f>SUM(F9:F26)</f>
        <v>100</v>
      </c>
      <c r="G27" s="91"/>
      <c r="H27" s="101">
        <f>SUM(H9:H26)</f>
        <v>105191</v>
      </c>
      <c r="I27" s="119">
        <f>SUM(I9:I26)</f>
        <v>100</v>
      </c>
      <c r="J27" s="91"/>
      <c r="K27" s="101">
        <f>SUM(K9:K26)</f>
        <v>32881</v>
      </c>
      <c r="L27" s="119">
        <f>SUM(L9:L26)</f>
        <v>100</v>
      </c>
      <c r="M27" s="91"/>
      <c r="N27" s="101">
        <f>SUM(N9:N26)</f>
        <v>4672</v>
      </c>
      <c r="O27" s="119">
        <f>SUM(O9:O26)</f>
        <v>100</v>
      </c>
      <c r="P27" s="91"/>
      <c r="Q27" s="101">
        <f>SUM(Q9:Q26)</f>
        <v>357888</v>
      </c>
      <c r="R27" s="119">
        <f>SUM(R9:R26)</f>
        <v>100</v>
      </c>
    </row>
    <row r="28" spans="1:18" ht="15.75" customHeight="1">
      <c r="A28" s="40"/>
      <c r="B28" s="101"/>
      <c r="C28" s="119"/>
      <c r="D28" s="91"/>
      <c r="E28" s="101"/>
      <c r="F28" s="119"/>
      <c r="G28" s="91"/>
      <c r="H28" s="101"/>
      <c r="I28" s="119"/>
      <c r="J28" s="91"/>
      <c r="K28" s="101"/>
      <c r="L28" s="119"/>
      <c r="M28" s="91"/>
      <c r="N28" s="101"/>
      <c r="O28" s="119"/>
      <c r="P28" s="91"/>
      <c r="Q28" s="101"/>
      <c r="R28" s="119"/>
    </row>
    <row r="29" spans="1:18" ht="20.25" customHeight="1">
      <c r="A29" s="107" t="s">
        <v>0</v>
      </c>
      <c r="B29" s="118"/>
      <c r="C29" s="118"/>
      <c r="D29" s="118"/>
      <c r="E29" s="118"/>
      <c r="F29" s="119"/>
      <c r="G29" s="118"/>
      <c r="H29" s="118"/>
      <c r="I29" s="118"/>
      <c r="J29" s="118"/>
      <c r="K29" s="118"/>
      <c r="L29" s="118"/>
      <c r="M29" s="118"/>
      <c r="N29" s="108"/>
      <c r="O29" s="118"/>
      <c r="P29" s="118"/>
      <c r="Q29" s="118"/>
      <c r="R29" s="119"/>
    </row>
    <row r="30" spans="1:18" ht="12.75">
      <c r="A30" s="21" t="s">
        <v>114</v>
      </c>
      <c r="B30" s="108">
        <v>240</v>
      </c>
      <c r="C30" s="80">
        <v>3</v>
      </c>
      <c r="D30" s="118"/>
      <c r="E30" s="108">
        <v>5778</v>
      </c>
      <c r="F30" s="80">
        <f>ROUND(E30/$E$48*100,0)</f>
        <v>4</v>
      </c>
      <c r="G30" s="118"/>
      <c r="H30" s="108">
        <v>4368</v>
      </c>
      <c r="I30" s="80">
        <f>ROUND(H30/$H$48*100,0)</f>
        <v>6</v>
      </c>
      <c r="J30" s="118"/>
      <c r="K30" s="108">
        <v>1190</v>
      </c>
      <c r="L30" s="80">
        <f>ROUND(K30/$K$48*100,0)</f>
        <v>7</v>
      </c>
      <c r="M30" s="118"/>
      <c r="N30" s="108">
        <v>145</v>
      </c>
      <c r="O30" s="80">
        <f>ROUND(N30/$N$48*100,0)</f>
        <v>6</v>
      </c>
      <c r="P30" s="118"/>
      <c r="Q30" s="108">
        <f>B30+E30+H30+K30+N30</f>
        <v>11721</v>
      </c>
      <c r="R30" s="80">
        <f aca="true" t="shared" si="7" ref="R30:R47">ROUND(Q30/$Q$48*100,0)</f>
        <v>5</v>
      </c>
    </row>
    <row r="31" spans="1:18" ht="12.75">
      <c r="A31" s="31" t="s">
        <v>110</v>
      </c>
      <c r="B31" s="101">
        <v>792</v>
      </c>
      <c r="C31" s="80">
        <f>ROUND(B31/$B$48*100,0)</f>
        <v>8</v>
      </c>
      <c r="D31" s="91"/>
      <c r="E31" s="101">
        <v>8480</v>
      </c>
      <c r="F31" s="80">
        <f>ROUND(E31/$E$48*100,0)</f>
        <v>6</v>
      </c>
      <c r="G31" s="91"/>
      <c r="H31" s="101">
        <v>4613</v>
      </c>
      <c r="I31" s="80">
        <f>ROUND(H31/$H$48*100,0)</f>
        <v>6</v>
      </c>
      <c r="J31" s="114"/>
      <c r="K31" s="101">
        <v>1468</v>
      </c>
      <c r="L31" s="80">
        <v>9</v>
      </c>
      <c r="M31" s="91"/>
      <c r="N31" s="101">
        <v>151</v>
      </c>
      <c r="O31" s="80">
        <v>7</v>
      </c>
      <c r="P31" s="91"/>
      <c r="Q31" s="108">
        <f>B31+E31+H31+K31+N31</f>
        <v>15504</v>
      </c>
      <c r="R31" s="80">
        <f>ROUND(Q31/$Q$48*100,0)</f>
        <v>6</v>
      </c>
    </row>
    <row r="32" spans="1:18" ht="12.75">
      <c r="A32" s="30" t="s">
        <v>109</v>
      </c>
      <c r="B32" s="80">
        <v>1115</v>
      </c>
      <c r="C32" s="80">
        <f>ROUND(B32/$B$48*100,0)</f>
        <v>11</v>
      </c>
      <c r="D32" s="114"/>
      <c r="E32" s="80">
        <v>7669</v>
      </c>
      <c r="F32" s="80">
        <f>ROUND(E32/$E$48*100,0)</f>
        <v>5</v>
      </c>
      <c r="G32" s="114"/>
      <c r="H32" s="80">
        <v>2777</v>
      </c>
      <c r="I32" s="80">
        <f>ROUND(H32/$H$48*100,0)</f>
        <v>4</v>
      </c>
      <c r="J32" s="114"/>
      <c r="K32" s="80">
        <v>742</v>
      </c>
      <c r="L32" s="80">
        <f>ROUND(K32/$K$48*100,0)</f>
        <v>4</v>
      </c>
      <c r="M32" s="114"/>
      <c r="N32" s="80">
        <v>114</v>
      </c>
      <c r="O32" s="80">
        <f>ROUND(N32/$N$48*100,0)</f>
        <v>5</v>
      </c>
      <c r="P32" s="114"/>
      <c r="Q32" s="108">
        <f aca="true" t="shared" si="8" ref="Q32:Q47">B32+E32+H32+K32+N32</f>
        <v>12417</v>
      </c>
      <c r="R32" s="80">
        <f>ROUND(Q32/$Q$48*100,0)</f>
        <v>5</v>
      </c>
    </row>
    <row r="33" spans="1:18" ht="12.75">
      <c r="A33" s="30" t="s">
        <v>108</v>
      </c>
      <c r="B33" s="80">
        <v>819</v>
      </c>
      <c r="C33" s="80">
        <f aca="true" t="shared" si="9" ref="C33:C47">ROUND(B33/$B$48*100,0)</f>
        <v>8</v>
      </c>
      <c r="D33" s="114"/>
      <c r="E33" s="80">
        <v>6178</v>
      </c>
      <c r="F33" s="80">
        <f aca="true" t="shared" si="10" ref="F33:F47">ROUND(E33/$E$48*100,0)</f>
        <v>4</v>
      </c>
      <c r="G33" s="114"/>
      <c r="H33" s="80">
        <v>2865</v>
      </c>
      <c r="I33" s="80">
        <f aca="true" t="shared" si="11" ref="I33:I47">ROUND(H33/$H$48*100,0)</f>
        <v>4</v>
      </c>
      <c r="J33" s="114"/>
      <c r="K33" s="80">
        <v>1127</v>
      </c>
      <c r="L33" s="80">
        <f aca="true" t="shared" si="12" ref="L33:L47">ROUND(K33/$K$48*100,0)</f>
        <v>7</v>
      </c>
      <c r="M33" s="114"/>
      <c r="N33" s="80">
        <v>189</v>
      </c>
      <c r="O33" s="80">
        <f aca="true" t="shared" si="13" ref="O33:O47">ROUND(N33/$N$48*100,0)</f>
        <v>8</v>
      </c>
      <c r="P33" s="114"/>
      <c r="Q33" s="108">
        <f t="shared" si="8"/>
        <v>11178</v>
      </c>
      <c r="R33" s="80">
        <v>5</v>
      </c>
    </row>
    <row r="34" spans="1:18" ht="12.75">
      <c r="A34" s="30" t="s">
        <v>70</v>
      </c>
      <c r="B34" s="80">
        <v>696</v>
      </c>
      <c r="C34" s="80">
        <f t="shared" si="9"/>
        <v>7</v>
      </c>
      <c r="D34" s="114"/>
      <c r="E34" s="80">
        <v>6213</v>
      </c>
      <c r="F34" s="80">
        <f t="shared" si="10"/>
        <v>4</v>
      </c>
      <c r="G34" s="114"/>
      <c r="H34" s="80">
        <v>3431</v>
      </c>
      <c r="I34" s="80">
        <f t="shared" si="11"/>
        <v>5</v>
      </c>
      <c r="J34" s="114"/>
      <c r="K34" s="80">
        <v>1619</v>
      </c>
      <c r="L34" s="80">
        <f t="shared" si="12"/>
        <v>9</v>
      </c>
      <c r="M34" s="114"/>
      <c r="N34" s="80">
        <v>378</v>
      </c>
      <c r="O34" s="80">
        <f t="shared" si="13"/>
        <v>16</v>
      </c>
      <c r="P34" s="114"/>
      <c r="Q34" s="108">
        <f t="shared" si="8"/>
        <v>12337</v>
      </c>
      <c r="R34" s="80">
        <f t="shared" si="7"/>
        <v>5</v>
      </c>
    </row>
    <row r="35" spans="1:18" ht="12.75">
      <c r="A35" s="30" t="s">
        <v>71</v>
      </c>
      <c r="B35" s="80">
        <v>678</v>
      </c>
      <c r="C35" s="80">
        <f t="shared" si="9"/>
        <v>7</v>
      </c>
      <c r="D35" s="114"/>
      <c r="E35" s="80">
        <v>7800</v>
      </c>
      <c r="F35" s="80">
        <f t="shared" si="10"/>
        <v>5</v>
      </c>
      <c r="G35" s="114"/>
      <c r="H35" s="80">
        <v>4366</v>
      </c>
      <c r="I35" s="80">
        <f t="shared" si="11"/>
        <v>6</v>
      </c>
      <c r="J35" s="114"/>
      <c r="K35" s="80">
        <v>1783</v>
      </c>
      <c r="L35" s="80">
        <f t="shared" si="12"/>
        <v>10</v>
      </c>
      <c r="M35" s="114"/>
      <c r="N35" s="80">
        <v>376</v>
      </c>
      <c r="O35" s="80">
        <f t="shared" si="13"/>
        <v>16</v>
      </c>
      <c r="P35" s="114"/>
      <c r="Q35" s="108">
        <f t="shared" si="8"/>
        <v>15003</v>
      </c>
      <c r="R35" s="80">
        <f t="shared" si="7"/>
        <v>6</v>
      </c>
    </row>
    <row r="36" spans="1:18" ht="12.75">
      <c r="A36" s="30" t="s">
        <v>72</v>
      </c>
      <c r="B36" s="80">
        <v>944</v>
      </c>
      <c r="C36" s="80">
        <f t="shared" si="9"/>
        <v>10</v>
      </c>
      <c r="D36" s="114"/>
      <c r="E36" s="80">
        <v>12297</v>
      </c>
      <c r="F36" s="80">
        <v>9</v>
      </c>
      <c r="G36" s="114"/>
      <c r="H36" s="80">
        <v>5740</v>
      </c>
      <c r="I36" s="80">
        <f t="shared" si="11"/>
        <v>8</v>
      </c>
      <c r="J36" s="114"/>
      <c r="K36" s="80">
        <v>1891</v>
      </c>
      <c r="L36" s="80">
        <f t="shared" si="12"/>
        <v>11</v>
      </c>
      <c r="M36" s="114"/>
      <c r="N36" s="80">
        <v>296</v>
      </c>
      <c r="O36" s="80">
        <f t="shared" si="13"/>
        <v>13</v>
      </c>
      <c r="P36" s="114"/>
      <c r="Q36" s="108">
        <f t="shared" si="8"/>
        <v>21168</v>
      </c>
      <c r="R36" s="80">
        <v>9</v>
      </c>
    </row>
    <row r="37" spans="1:18" ht="12.75">
      <c r="A37" s="30" t="s">
        <v>73</v>
      </c>
      <c r="B37" s="80">
        <v>1291</v>
      </c>
      <c r="C37" s="80">
        <f t="shared" si="9"/>
        <v>13</v>
      </c>
      <c r="D37" s="114"/>
      <c r="E37" s="80">
        <v>19150</v>
      </c>
      <c r="F37" s="80">
        <f t="shared" si="10"/>
        <v>13</v>
      </c>
      <c r="G37" s="114"/>
      <c r="H37" s="80">
        <v>9095</v>
      </c>
      <c r="I37" s="80">
        <f t="shared" si="11"/>
        <v>12</v>
      </c>
      <c r="J37" s="114"/>
      <c r="K37" s="80">
        <v>2361</v>
      </c>
      <c r="L37" s="80">
        <f t="shared" si="12"/>
        <v>14</v>
      </c>
      <c r="M37" s="114"/>
      <c r="N37" s="80">
        <v>279</v>
      </c>
      <c r="O37" s="80">
        <f t="shared" si="13"/>
        <v>12</v>
      </c>
      <c r="P37" s="114"/>
      <c r="Q37" s="108">
        <f t="shared" si="8"/>
        <v>32176</v>
      </c>
      <c r="R37" s="80">
        <f t="shared" si="7"/>
        <v>13</v>
      </c>
    </row>
    <row r="38" spans="1:18" ht="12.75">
      <c r="A38" s="30" t="s">
        <v>74</v>
      </c>
      <c r="B38" s="80">
        <v>1293</v>
      </c>
      <c r="C38" s="80">
        <f t="shared" si="9"/>
        <v>13</v>
      </c>
      <c r="D38" s="114"/>
      <c r="E38" s="80">
        <v>17874</v>
      </c>
      <c r="F38" s="80">
        <f t="shared" si="10"/>
        <v>12</v>
      </c>
      <c r="G38" s="114"/>
      <c r="H38" s="80">
        <v>8820</v>
      </c>
      <c r="I38" s="80">
        <f t="shared" si="11"/>
        <v>12</v>
      </c>
      <c r="J38" s="114"/>
      <c r="K38" s="80">
        <v>2121</v>
      </c>
      <c r="L38" s="80">
        <f t="shared" si="12"/>
        <v>12</v>
      </c>
      <c r="M38" s="114"/>
      <c r="N38" s="80">
        <v>189</v>
      </c>
      <c r="O38" s="80">
        <f t="shared" si="13"/>
        <v>8</v>
      </c>
      <c r="P38" s="114"/>
      <c r="Q38" s="108">
        <f t="shared" si="8"/>
        <v>30297</v>
      </c>
      <c r="R38" s="80">
        <f t="shared" si="7"/>
        <v>12</v>
      </c>
    </row>
    <row r="39" spans="1:18" ht="12.75">
      <c r="A39" s="30" t="s">
        <v>75</v>
      </c>
      <c r="B39" s="80">
        <v>996</v>
      </c>
      <c r="C39" s="80">
        <f t="shared" si="9"/>
        <v>10</v>
      </c>
      <c r="D39" s="114"/>
      <c r="E39" s="80">
        <v>14991</v>
      </c>
      <c r="F39" s="80">
        <f t="shared" si="10"/>
        <v>10</v>
      </c>
      <c r="G39" s="114"/>
      <c r="H39" s="80">
        <v>6453</v>
      </c>
      <c r="I39" s="80">
        <f t="shared" si="11"/>
        <v>9</v>
      </c>
      <c r="J39" s="114"/>
      <c r="K39" s="80">
        <v>1097</v>
      </c>
      <c r="L39" s="80">
        <f t="shared" si="12"/>
        <v>6</v>
      </c>
      <c r="M39" s="114"/>
      <c r="N39" s="80">
        <v>94</v>
      </c>
      <c r="O39" s="80">
        <f t="shared" si="13"/>
        <v>4</v>
      </c>
      <c r="P39" s="114"/>
      <c r="Q39" s="108">
        <f t="shared" si="8"/>
        <v>23631</v>
      </c>
      <c r="R39" s="80">
        <f t="shared" si="7"/>
        <v>9</v>
      </c>
    </row>
    <row r="40" spans="1:18" ht="12.75">
      <c r="A40" s="30" t="s">
        <v>101</v>
      </c>
      <c r="B40" s="80">
        <v>520</v>
      </c>
      <c r="C40" s="80">
        <f t="shared" si="9"/>
        <v>5</v>
      </c>
      <c r="D40" s="114"/>
      <c r="E40" s="80">
        <v>11946</v>
      </c>
      <c r="F40" s="80">
        <f t="shared" si="10"/>
        <v>8</v>
      </c>
      <c r="G40" s="114"/>
      <c r="H40" s="80">
        <v>4870</v>
      </c>
      <c r="I40" s="80">
        <f t="shared" si="11"/>
        <v>7</v>
      </c>
      <c r="J40" s="114"/>
      <c r="K40" s="80">
        <v>647</v>
      </c>
      <c r="L40" s="80">
        <f t="shared" si="12"/>
        <v>4</v>
      </c>
      <c r="M40" s="114"/>
      <c r="N40" s="80">
        <v>33</v>
      </c>
      <c r="O40" s="80">
        <f t="shared" si="13"/>
        <v>1</v>
      </c>
      <c r="P40" s="114"/>
      <c r="Q40" s="108">
        <f t="shared" si="8"/>
        <v>18016</v>
      </c>
      <c r="R40" s="80">
        <f t="shared" si="7"/>
        <v>7</v>
      </c>
    </row>
    <row r="41" spans="1:18" ht="12.75">
      <c r="A41" s="30" t="s">
        <v>102</v>
      </c>
      <c r="B41" s="80">
        <v>279</v>
      </c>
      <c r="C41" s="80">
        <f t="shared" si="9"/>
        <v>3</v>
      </c>
      <c r="D41" s="114"/>
      <c r="E41" s="80">
        <v>8442</v>
      </c>
      <c r="F41" s="80">
        <f t="shared" si="10"/>
        <v>6</v>
      </c>
      <c r="G41" s="114"/>
      <c r="H41" s="80">
        <v>4080</v>
      </c>
      <c r="I41" s="80">
        <f t="shared" si="11"/>
        <v>5</v>
      </c>
      <c r="J41" s="114"/>
      <c r="K41" s="80">
        <v>359</v>
      </c>
      <c r="L41" s="80">
        <f t="shared" si="12"/>
        <v>2</v>
      </c>
      <c r="M41" s="114"/>
      <c r="N41" s="80">
        <v>36</v>
      </c>
      <c r="O41" s="80">
        <f t="shared" si="13"/>
        <v>2</v>
      </c>
      <c r="P41" s="114"/>
      <c r="Q41" s="108">
        <f>B41+E41+H41+K41+N41</f>
        <v>13196</v>
      </c>
      <c r="R41" s="80">
        <f t="shared" si="7"/>
        <v>5</v>
      </c>
    </row>
    <row r="42" spans="1:18" ht="12.75">
      <c r="A42" s="30" t="s">
        <v>103</v>
      </c>
      <c r="B42" s="80">
        <v>158</v>
      </c>
      <c r="C42" s="80">
        <f t="shared" si="9"/>
        <v>2</v>
      </c>
      <c r="D42" s="114"/>
      <c r="E42" s="80">
        <v>9523</v>
      </c>
      <c r="F42" s="80">
        <f t="shared" si="10"/>
        <v>7</v>
      </c>
      <c r="G42" s="114"/>
      <c r="H42" s="80">
        <v>5606</v>
      </c>
      <c r="I42" s="80">
        <v>7</v>
      </c>
      <c r="J42" s="114"/>
      <c r="K42" s="80">
        <v>379</v>
      </c>
      <c r="L42" s="80">
        <f t="shared" si="12"/>
        <v>2</v>
      </c>
      <c r="M42" s="114"/>
      <c r="N42" s="80">
        <v>17</v>
      </c>
      <c r="O42" s="80">
        <f t="shared" si="13"/>
        <v>1</v>
      </c>
      <c r="P42" s="114"/>
      <c r="Q42" s="108">
        <f t="shared" si="8"/>
        <v>15683</v>
      </c>
      <c r="R42" s="80">
        <f t="shared" si="7"/>
        <v>6</v>
      </c>
    </row>
    <row r="43" spans="1:18" ht="12.75">
      <c r="A43" s="30" t="s">
        <v>104</v>
      </c>
      <c r="B43" s="80">
        <v>40</v>
      </c>
      <c r="C43" s="80">
        <f t="shared" si="9"/>
        <v>0</v>
      </c>
      <c r="D43" s="114"/>
      <c r="E43" s="80">
        <v>4158</v>
      </c>
      <c r="F43" s="80">
        <f t="shared" si="10"/>
        <v>3</v>
      </c>
      <c r="G43" s="114"/>
      <c r="H43" s="80">
        <v>2957</v>
      </c>
      <c r="I43" s="80">
        <f t="shared" si="11"/>
        <v>4</v>
      </c>
      <c r="J43" s="114"/>
      <c r="K43" s="80">
        <v>173</v>
      </c>
      <c r="L43" s="80">
        <f t="shared" si="12"/>
        <v>1</v>
      </c>
      <c r="M43" s="114"/>
      <c r="N43" s="80">
        <v>12</v>
      </c>
      <c r="O43" s="80">
        <f t="shared" si="13"/>
        <v>1</v>
      </c>
      <c r="P43" s="114"/>
      <c r="Q43" s="108">
        <f t="shared" si="8"/>
        <v>7340</v>
      </c>
      <c r="R43" s="80">
        <f t="shared" si="7"/>
        <v>3</v>
      </c>
    </row>
    <row r="44" spans="1:18" ht="12.75">
      <c r="A44" s="30" t="s">
        <v>105</v>
      </c>
      <c r="B44" s="80">
        <v>21</v>
      </c>
      <c r="C44" s="80">
        <f t="shared" si="9"/>
        <v>0</v>
      </c>
      <c r="D44" s="114"/>
      <c r="E44" s="80">
        <v>2015</v>
      </c>
      <c r="F44" s="80">
        <f t="shared" si="10"/>
        <v>1</v>
      </c>
      <c r="G44" s="114"/>
      <c r="H44" s="80">
        <v>1668</v>
      </c>
      <c r="I44" s="80">
        <f t="shared" si="11"/>
        <v>2</v>
      </c>
      <c r="J44" s="114"/>
      <c r="K44" s="80">
        <v>131</v>
      </c>
      <c r="L44" s="80">
        <f t="shared" si="12"/>
        <v>1</v>
      </c>
      <c r="M44" s="114"/>
      <c r="N44" s="80">
        <v>8</v>
      </c>
      <c r="O44" s="80">
        <f t="shared" si="13"/>
        <v>0</v>
      </c>
      <c r="P44" s="114"/>
      <c r="Q44" s="108">
        <f t="shared" si="8"/>
        <v>3843</v>
      </c>
      <c r="R44" s="80">
        <f t="shared" si="7"/>
        <v>2</v>
      </c>
    </row>
    <row r="45" spans="1:18" ht="12.75">
      <c r="A45" s="30" t="s">
        <v>106</v>
      </c>
      <c r="B45" s="80">
        <v>5</v>
      </c>
      <c r="C45" s="80">
        <f t="shared" si="9"/>
        <v>0</v>
      </c>
      <c r="D45" s="114"/>
      <c r="E45" s="80">
        <v>1053</v>
      </c>
      <c r="F45" s="80">
        <f t="shared" si="10"/>
        <v>1</v>
      </c>
      <c r="G45" s="114"/>
      <c r="H45" s="80">
        <v>932</v>
      </c>
      <c r="I45" s="80">
        <f t="shared" si="11"/>
        <v>1</v>
      </c>
      <c r="J45" s="114"/>
      <c r="K45" s="80">
        <v>81</v>
      </c>
      <c r="L45" s="80">
        <v>1</v>
      </c>
      <c r="M45" s="114"/>
      <c r="N45" s="80">
        <v>4</v>
      </c>
      <c r="O45" s="80">
        <f t="shared" si="13"/>
        <v>0</v>
      </c>
      <c r="P45" s="114"/>
      <c r="Q45" s="108">
        <f t="shared" si="8"/>
        <v>2075</v>
      </c>
      <c r="R45" s="80">
        <f t="shared" si="7"/>
        <v>1</v>
      </c>
    </row>
    <row r="46" spans="1:18" ht="12.75">
      <c r="A46" s="30" t="s">
        <v>107</v>
      </c>
      <c r="B46" s="80">
        <v>5</v>
      </c>
      <c r="C46" s="80">
        <f t="shared" si="9"/>
        <v>0</v>
      </c>
      <c r="D46" s="114"/>
      <c r="E46" s="80">
        <v>636</v>
      </c>
      <c r="F46" s="80">
        <v>1</v>
      </c>
      <c r="G46" s="114"/>
      <c r="H46" s="80">
        <v>516</v>
      </c>
      <c r="I46" s="80">
        <f t="shared" si="11"/>
        <v>1</v>
      </c>
      <c r="J46" s="114"/>
      <c r="K46" s="80">
        <v>47</v>
      </c>
      <c r="L46" s="80">
        <f t="shared" si="12"/>
        <v>0</v>
      </c>
      <c r="M46" s="114"/>
      <c r="N46" s="80">
        <v>3</v>
      </c>
      <c r="O46" s="80">
        <f t="shared" si="13"/>
        <v>0</v>
      </c>
      <c r="P46" s="114"/>
      <c r="Q46" s="108">
        <f t="shared" si="8"/>
        <v>1207</v>
      </c>
      <c r="R46" s="80">
        <f t="shared" si="7"/>
        <v>0</v>
      </c>
    </row>
    <row r="47" spans="1:18" ht="12.75">
      <c r="A47" s="30" t="s">
        <v>95</v>
      </c>
      <c r="B47" s="80">
        <v>9</v>
      </c>
      <c r="C47" s="80">
        <f t="shared" si="9"/>
        <v>0</v>
      </c>
      <c r="D47" s="114"/>
      <c r="E47" s="80">
        <v>1337</v>
      </c>
      <c r="F47" s="80">
        <f t="shared" si="10"/>
        <v>1</v>
      </c>
      <c r="G47" s="114"/>
      <c r="H47" s="80">
        <v>1031</v>
      </c>
      <c r="I47" s="80">
        <f t="shared" si="11"/>
        <v>1</v>
      </c>
      <c r="J47" s="114"/>
      <c r="K47" s="80">
        <v>66</v>
      </c>
      <c r="L47" s="80">
        <f t="shared" si="12"/>
        <v>0</v>
      </c>
      <c r="M47" s="114"/>
      <c r="N47" s="80">
        <v>10</v>
      </c>
      <c r="O47" s="80">
        <f t="shared" si="13"/>
        <v>0</v>
      </c>
      <c r="P47" s="114"/>
      <c r="Q47" s="108">
        <f t="shared" si="8"/>
        <v>2453</v>
      </c>
      <c r="R47" s="80">
        <f t="shared" si="7"/>
        <v>1</v>
      </c>
    </row>
    <row r="48" spans="1:18" ht="15.75" customHeight="1">
      <c r="A48" s="40" t="s">
        <v>16</v>
      </c>
      <c r="B48" s="101">
        <f>SUM(B30:B47)</f>
        <v>9901</v>
      </c>
      <c r="C48" s="119">
        <f>SUM(C30:C47)</f>
        <v>100</v>
      </c>
      <c r="D48" s="91"/>
      <c r="E48" s="101">
        <f>SUM(E30:E47)</f>
        <v>145540</v>
      </c>
      <c r="F48" s="119">
        <f>SUM(F30:F47)</f>
        <v>100</v>
      </c>
      <c r="G48" s="91"/>
      <c r="H48" s="101">
        <f>SUM(H30:H47)</f>
        <v>74188</v>
      </c>
      <c r="I48" s="119">
        <f>SUM(I30:I47)</f>
        <v>100</v>
      </c>
      <c r="J48" s="91"/>
      <c r="K48" s="101">
        <f>SUM(K30:K47)</f>
        <v>17282</v>
      </c>
      <c r="L48" s="119">
        <f>SUM(L30:L47)</f>
        <v>100</v>
      </c>
      <c r="M48" s="91"/>
      <c r="N48" s="101">
        <f>SUM(N30:N47)</f>
        <v>2334</v>
      </c>
      <c r="O48" s="119">
        <f>SUM(O30:O47)</f>
        <v>100</v>
      </c>
      <c r="P48" s="91"/>
      <c r="Q48" s="101">
        <f>SUM(Q30:Q47)</f>
        <v>249245</v>
      </c>
      <c r="R48" s="119">
        <f>SUM(R30:R47)</f>
        <v>100</v>
      </c>
    </row>
    <row r="49" spans="1:18" ht="12.75">
      <c r="A49" s="40"/>
      <c r="B49" s="101"/>
      <c r="C49" s="119"/>
      <c r="D49" s="91"/>
      <c r="E49" s="101"/>
      <c r="F49" s="119"/>
      <c r="G49" s="91"/>
      <c r="H49" s="101"/>
      <c r="I49" s="119"/>
      <c r="J49" s="91"/>
      <c r="K49" s="101"/>
      <c r="L49" s="119"/>
      <c r="M49" s="91"/>
      <c r="N49" s="101"/>
      <c r="O49" s="119"/>
      <c r="P49" s="91"/>
      <c r="Q49" s="101"/>
      <c r="R49" s="119"/>
    </row>
    <row r="50" spans="1:18" ht="12.75">
      <c r="A50" s="97" t="s">
        <v>96</v>
      </c>
      <c r="B50" s="120"/>
      <c r="C50" s="80"/>
      <c r="D50" s="80"/>
      <c r="E50" s="80"/>
      <c r="F50" s="80"/>
      <c r="G50" s="80"/>
      <c r="H50" s="80"/>
      <c r="I50" s="80"/>
      <c r="J50" s="80"/>
      <c r="K50" s="80"/>
      <c r="L50" s="80"/>
      <c r="M50" s="80"/>
      <c r="N50" s="80"/>
      <c r="O50" s="80"/>
      <c r="P50" s="80"/>
      <c r="Q50" s="80"/>
      <c r="R50" s="80"/>
    </row>
    <row r="51" spans="1:18" ht="15.75" customHeight="1">
      <c r="A51" s="28" t="s">
        <v>17</v>
      </c>
      <c r="B51" s="167" t="s">
        <v>9</v>
      </c>
      <c r="C51" s="167"/>
      <c r="D51" s="167"/>
      <c r="E51" s="167"/>
      <c r="F51" s="167"/>
      <c r="G51" s="167"/>
      <c r="H51" s="167"/>
      <c r="I51" s="167"/>
      <c r="J51" s="167"/>
      <c r="K51" s="167"/>
      <c r="L51" s="167"/>
      <c r="M51" s="167"/>
      <c r="N51" s="167"/>
      <c r="O51" s="167"/>
      <c r="P51" s="167"/>
      <c r="Q51" s="167"/>
      <c r="R51" s="167"/>
    </row>
    <row r="52" spans="1:18" ht="15.75" customHeight="1">
      <c r="A52" s="42"/>
      <c r="B52" s="168" t="s">
        <v>15</v>
      </c>
      <c r="C52" s="168"/>
      <c r="D52" s="168"/>
      <c r="E52" s="169"/>
      <c r="F52" s="169"/>
      <c r="G52" s="169"/>
      <c r="H52" s="168"/>
      <c r="I52" s="168"/>
      <c r="J52" s="168"/>
      <c r="K52" s="168"/>
      <c r="L52" s="168"/>
      <c r="M52" s="168"/>
      <c r="N52" s="170"/>
      <c r="O52" s="170"/>
      <c r="P52" s="91"/>
      <c r="Q52" s="170" t="s">
        <v>16</v>
      </c>
      <c r="R52" s="170"/>
    </row>
    <row r="53" spans="1:18" ht="15.75" customHeight="1">
      <c r="A53" s="42"/>
      <c r="B53" s="171" t="s">
        <v>63</v>
      </c>
      <c r="C53" s="171"/>
      <c r="D53" s="121"/>
      <c r="E53" s="171" t="s">
        <v>64</v>
      </c>
      <c r="F53" s="172"/>
      <c r="G53" s="121"/>
      <c r="H53" s="171" t="s">
        <v>65</v>
      </c>
      <c r="I53" s="171"/>
      <c r="J53" s="121"/>
      <c r="K53" s="171" t="s">
        <v>66</v>
      </c>
      <c r="L53" s="171"/>
      <c r="M53" s="121"/>
      <c r="N53" s="175" t="s">
        <v>80</v>
      </c>
      <c r="O53" s="172"/>
      <c r="P53" s="122"/>
      <c r="Q53" s="123"/>
      <c r="R53" s="124"/>
    </row>
    <row r="54" spans="1:18" ht="15.75" customHeight="1">
      <c r="A54" s="45"/>
      <c r="B54" s="115" t="s">
        <v>11</v>
      </c>
      <c r="C54" s="115" t="s">
        <v>12</v>
      </c>
      <c r="D54" s="115"/>
      <c r="E54" s="115" t="s">
        <v>11</v>
      </c>
      <c r="F54" s="116" t="s">
        <v>12</v>
      </c>
      <c r="G54" s="115"/>
      <c r="H54" s="115" t="s">
        <v>11</v>
      </c>
      <c r="I54" s="115" t="s">
        <v>12</v>
      </c>
      <c r="J54" s="115"/>
      <c r="K54" s="115" t="s">
        <v>11</v>
      </c>
      <c r="L54" s="115" t="s">
        <v>12</v>
      </c>
      <c r="M54" s="115"/>
      <c r="N54" s="117" t="s">
        <v>11</v>
      </c>
      <c r="O54" s="115" t="s">
        <v>12</v>
      </c>
      <c r="P54" s="115"/>
      <c r="Q54" s="115" t="s">
        <v>11</v>
      </c>
      <c r="R54" s="116" t="s">
        <v>12</v>
      </c>
    </row>
    <row r="55" spans="1:18" ht="30" customHeight="1">
      <c r="A55" s="96" t="s">
        <v>79</v>
      </c>
      <c r="B55" s="125"/>
      <c r="C55" s="125"/>
      <c r="D55" s="125"/>
      <c r="E55" s="125"/>
      <c r="F55" s="126"/>
      <c r="G55" s="125"/>
      <c r="H55" s="125"/>
      <c r="I55" s="125"/>
      <c r="J55" s="125"/>
      <c r="K55" s="125"/>
      <c r="L55" s="125"/>
      <c r="M55" s="125"/>
      <c r="N55" s="127"/>
      <c r="O55" s="125"/>
      <c r="P55" s="125"/>
      <c r="Q55" s="125"/>
      <c r="R55" s="126"/>
    </row>
    <row r="56" spans="1:18" ht="20.25" customHeight="1">
      <c r="A56" s="21" t="s">
        <v>114</v>
      </c>
      <c r="B56" s="108">
        <f aca="true" t="shared" si="14" ref="B56:B73">B9+B30</f>
        <v>678</v>
      </c>
      <c r="C56" s="80">
        <f aca="true" t="shared" si="15" ref="C56:C73">ROUND(B56/$B$74*100,0)</f>
        <v>3</v>
      </c>
      <c r="D56" s="118"/>
      <c r="E56" s="108">
        <f aca="true" t="shared" si="16" ref="E56:E73">E9+E30</f>
        <v>14085</v>
      </c>
      <c r="F56" s="80">
        <f aca="true" t="shared" si="17" ref="F56:F73">ROUND(E56/$E$74*100,0)</f>
        <v>4</v>
      </c>
      <c r="G56" s="118"/>
      <c r="H56" s="108">
        <f aca="true" t="shared" si="18" ref="H56:H73">H9+H30</f>
        <v>8777</v>
      </c>
      <c r="I56" s="80">
        <f aca="true" t="shared" si="19" ref="I56:I73">ROUND(H56/$H$74*100,0)</f>
        <v>5</v>
      </c>
      <c r="J56" s="118"/>
      <c r="K56" s="108">
        <f aca="true" t="shared" si="20" ref="K56:K73">K9+K30</f>
        <v>2111</v>
      </c>
      <c r="L56" s="80">
        <f aca="true" t="shared" si="21" ref="L56:L73">ROUND(K56/$K$74*100,0)</f>
        <v>4</v>
      </c>
      <c r="M56" s="118"/>
      <c r="N56" s="108">
        <f aca="true" t="shared" si="22" ref="N56:N73">N9+N30</f>
        <v>251</v>
      </c>
      <c r="O56" s="80">
        <f aca="true" t="shared" si="23" ref="O56:O73">ROUND(N56/$N$74*100,0)</f>
        <v>4</v>
      </c>
      <c r="P56" s="118"/>
      <c r="Q56" s="108">
        <f>B56+E56+H56+K56+N56</f>
        <v>25902</v>
      </c>
      <c r="R56" s="80">
        <f aca="true" t="shared" si="24" ref="R56:R73">ROUND(Q56/$Q$74*100,0)</f>
        <v>4</v>
      </c>
    </row>
    <row r="57" spans="1:18" ht="12.75">
      <c r="A57" s="31" t="s">
        <v>110</v>
      </c>
      <c r="B57" s="108">
        <f t="shared" si="14"/>
        <v>1671</v>
      </c>
      <c r="C57" s="80">
        <f t="shared" si="15"/>
        <v>7</v>
      </c>
      <c r="D57" s="91"/>
      <c r="E57" s="108">
        <f t="shared" si="16"/>
        <v>15570</v>
      </c>
      <c r="F57" s="80">
        <v>4</v>
      </c>
      <c r="G57" s="91"/>
      <c r="H57" s="108">
        <f t="shared" si="18"/>
        <v>8194</v>
      </c>
      <c r="I57" s="80">
        <v>4</v>
      </c>
      <c r="J57" s="114"/>
      <c r="K57" s="108">
        <f t="shared" si="20"/>
        <v>2555</v>
      </c>
      <c r="L57" s="80">
        <f t="shared" si="21"/>
        <v>5</v>
      </c>
      <c r="M57" s="91"/>
      <c r="N57" s="108">
        <f t="shared" si="22"/>
        <v>297</v>
      </c>
      <c r="O57" s="80">
        <f t="shared" si="23"/>
        <v>4</v>
      </c>
      <c r="P57" s="91"/>
      <c r="Q57" s="108">
        <f aca="true" t="shared" si="25" ref="Q57:Q73">B57+E57+H57+K57+N57</f>
        <v>28287</v>
      </c>
      <c r="R57" s="80">
        <f t="shared" si="24"/>
        <v>5</v>
      </c>
    </row>
    <row r="58" spans="1:18" ht="12.75">
      <c r="A58" s="30" t="s">
        <v>109</v>
      </c>
      <c r="B58" s="108">
        <f t="shared" si="14"/>
        <v>2791</v>
      </c>
      <c r="C58" s="80">
        <f t="shared" si="15"/>
        <v>11</v>
      </c>
      <c r="D58" s="114"/>
      <c r="E58" s="108">
        <f t="shared" si="16"/>
        <v>17939</v>
      </c>
      <c r="F58" s="80">
        <f t="shared" si="17"/>
        <v>5</v>
      </c>
      <c r="G58" s="114"/>
      <c r="H58" s="108">
        <f t="shared" si="18"/>
        <v>6528</v>
      </c>
      <c r="I58" s="80">
        <f t="shared" si="19"/>
        <v>4</v>
      </c>
      <c r="J58" s="114"/>
      <c r="K58" s="108">
        <f t="shared" si="20"/>
        <v>1684</v>
      </c>
      <c r="L58" s="80">
        <f t="shared" si="21"/>
        <v>3</v>
      </c>
      <c r="M58" s="114"/>
      <c r="N58" s="108">
        <f t="shared" si="22"/>
        <v>277</v>
      </c>
      <c r="O58" s="80">
        <f t="shared" si="23"/>
        <v>4</v>
      </c>
      <c r="P58" s="114"/>
      <c r="Q58" s="108">
        <f t="shared" si="25"/>
        <v>29219</v>
      </c>
      <c r="R58" s="80">
        <f t="shared" si="24"/>
        <v>5</v>
      </c>
    </row>
    <row r="59" spans="1:18" ht="12.75">
      <c r="A59" s="30" t="s">
        <v>108</v>
      </c>
      <c r="B59" s="108">
        <f t="shared" si="14"/>
        <v>2235</v>
      </c>
      <c r="C59" s="80">
        <f t="shared" si="15"/>
        <v>9</v>
      </c>
      <c r="D59" s="114"/>
      <c r="E59" s="108">
        <f t="shared" si="16"/>
        <v>16388</v>
      </c>
      <c r="F59" s="80">
        <f t="shared" si="17"/>
        <v>5</v>
      </c>
      <c r="G59" s="114"/>
      <c r="H59" s="108">
        <f t="shared" si="18"/>
        <v>7389</v>
      </c>
      <c r="I59" s="80">
        <f t="shared" si="19"/>
        <v>4</v>
      </c>
      <c r="J59" s="114"/>
      <c r="K59" s="108">
        <f t="shared" si="20"/>
        <v>2789</v>
      </c>
      <c r="L59" s="80">
        <f t="shared" si="21"/>
        <v>6</v>
      </c>
      <c r="M59" s="114"/>
      <c r="N59" s="108">
        <f t="shared" si="22"/>
        <v>481</v>
      </c>
      <c r="O59" s="80">
        <f t="shared" si="23"/>
        <v>7</v>
      </c>
      <c r="P59" s="114"/>
      <c r="Q59" s="108">
        <f t="shared" si="25"/>
        <v>29282</v>
      </c>
      <c r="R59" s="80">
        <f t="shared" si="24"/>
        <v>5</v>
      </c>
    </row>
    <row r="60" spans="1:18" ht="12.75">
      <c r="A60" s="30" t="s">
        <v>70</v>
      </c>
      <c r="B60" s="108">
        <f t="shared" si="14"/>
        <v>2085</v>
      </c>
      <c r="C60" s="80">
        <f t="shared" si="15"/>
        <v>8</v>
      </c>
      <c r="D60" s="114"/>
      <c r="E60" s="108">
        <f t="shared" si="16"/>
        <v>21650</v>
      </c>
      <c r="F60" s="80">
        <f t="shared" si="17"/>
        <v>6</v>
      </c>
      <c r="G60" s="114"/>
      <c r="H60" s="108">
        <f t="shared" si="18"/>
        <v>10467</v>
      </c>
      <c r="I60" s="80">
        <f t="shared" si="19"/>
        <v>6</v>
      </c>
      <c r="J60" s="114"/>
      <c r="K60" s="108">
        <f t="shared" si="20"/>
        <v>4590</v>
      </c>
      <c r="L60" s="80">
        <f t="shared" si="21"/>
        <v>9</v>
      </c>
      <c r="M60" s="114"/>
      <c r="N60" s="108">
        <f t="shared" si="22"/>
        <v>1115</v>
      </c>
      <c r="O60" s="80">
        <f t="shared" si="23"/>
        <v>16</v>
      </c>
      <c r="P60" s="114"/>
      <c r="Q60" s="108">
        <f t="shared" si="25"/>
        <v>39907</v>
      </c>
      <c r="R60" s="80">
        <f t="shared" si="24"/>
        <v>7</v>
      </c>
    </row>
    <row r="61" spans="1:18" ht="12.75">
      <c r="A61" s="30" t="s">
        <v>71</v>
      </c>
      <c r="B61" s="108">
        <f t="shared" si="14"/>
        <v>2411</v>
      </c>
      <c r="C61" s="80">
        <v>10</v>
      </c>
      <c r="D61" s="114"/>
      <c r="E61" s="108">
        <f t="shared" si="16"/>
        <v>33300</v>
      </c>
      <c r="F61" s="80">
        <f t="shared" si="17"/>
        <v>10</v>
      </c>
      <c r="G61" s="114"/>
      <c r="H61" s="108">
        <f t="shared" si="18"/>
        <v>15018</v>
      </c>
      <c r="I61" s="80">
        <f t="shared" si="19"/>
        <v>8</v>
      </c>
      <c r="J61" s="114"/>
      <c r="K61" s="108">
        <f t="shared" si="20"/>
        <v>5655</v>
      </c>
      <c r="L61" s="80">
        <f t="shared" si="21"/>
        <v>11</v>
      </c>
      <c r="M61" s="114"/>
      <c r="N61" s="108">
        <f t="shared" si="22"/>
        <v>1065</v>
      </c>
      <c r="O61" s="80">
        <f t="shared" si="23"/>
        <v>15</v>
      </c>
      <c r="P61" s="114"/>
      <c r="Q61" s="108">
        <f t="shared" si="25"/>
        <v>57449</v>
      </c>
      <c r="R61" s="80">
        <f t="shared" si="24"/>
        <v>9</v>
      </c>
    </row>
    <row r="62" spans="1:18" ht="12.75">
      <c r="A62" s="30" t="s">
        <v>72</v>
      </c>
      <c r="B62" s="108">
        <f t="shared" si="14"/>
        <v>3147</v>
      </c>
      <c r="C62" s="80">
        <f t="shared" si="15"/>
        <v>12</v>
      </c>
      <c r="D62" s="114"/>
      <c r="E62" s="108">
        <f t="shared" si="16"/>
        <v>48104</v>
      </c>
      <c r="F62" s="80">
        <f t="shared" si="17"/>
        <v>14</v>
      </c>
      <c r="G62" s="114"/>
      <c r="H62" s="108">
        <f t="shared" si="18"/>
        <v>22263</v>
      </c>
      <c r="I62" s="80">
        <f t="shared" si="19"/>
        <v>12</v>
      </c>
      <c r="J62" s="114"/>
      <c r="K62" s="108">
        <f t="shared" si="20"/>
        <v>7077</v>
      </c>
      <c r="L62" s="80">
        <f t="shared" si="21"/>
        <v>14</v>
      </c>
      <c r="M62" s="114"/>
      <c r="N62" s="108">
        <f t="shared" si="22"/>
        <v>1033</v>
      </c>
      <c r="O62" s="80">
        <f t="shared" si="23"/>
        <v>15</v>
      </c>
      <c r="P62" s="114"/>
      <c r="Q62" s="108">
        <f t="shared" si="25"/>
        <v>81624</v>
      </c>
      <c r="R62" s="80">
        <f t="shared" si="24"/>
        <v>13</v>
      </c>
    </row>
    <row r="63" spans="1:18" ht="12.75">
      <c r="A63" s="30" t="s">
        <v>73</v>
      </c>
      <c r="B63" s="108">
        <f t="shared" si="14"/>
        <v>3865</v>
      </c>
      <c r="C63" s="80">
        <f t="shared" si="15"/>
        <v>15</v>
      </c>
      <c r="D63" s="114"/>
      <c r="E63" s="108">
        <f t="shared" si="16"/>
        <v>53857</v>
      </c>
      <c r="F63" s="80">
        <f t="shared" si="17"/>
        <v>16</v>
      </c>
      <c r="G63" s="114"/>
      <c r="H63" s="108">
        <f t="shared" si="18"/>
        <v>30210</v>
      </c>
      <c r="I63" s="80">
        <f t="shared" si="19"/>
        <v>17</v>
      </c>
      <c r="J63" s="114"/>
      <c r="K63" s="108">
        <f t="shared" si="20"/>
        <v>9308</v>
      </c>
      <c r="L63" s="80">
        <f t="shared" si="21"/>
        <v>19</v>
      </c>
      <c r="M63" s="114"/>
      <c r="N63" s="108">
        <f t="shared" si="22"/>
        <v>1078</v>
      </c>
      <c r="O63" s="80">
        <f t="shared" si="23"/>
        <v>15</v>
      </c>
      <c r="P63" s="114"/>
      <c r="Q63" s="108">
        <f t="shared" si="25"/>
        <v>98318</v>
      </c>
      <c r="R63" s="80">
        <f t="shared" si="24"/>
        <v>16</v>
      </c>
    </row>
    <row r="64" spans="1:18" ht="12.75">
      <c r="A64" s="30" t="s">
        <v>74</v>
      </c>
      <c r="B64" s="108">
        <f t="shared" si="14"/>
        <v>2952</v>
      </c>
      <c r="C64" s="80">
        <f t="shared" si="15"/>
        <v>12</v>
      </c>
      <c r="D64" s="114"/>
      <c r="E64" s="108">
        <f t="shared" si="16"/>
        <v>39258</v>
      </c>
      <c r="F64" s="80">
        <f t="shared" si="17"/>
        <v>11</v>
      </c>
      <c r="G64" s="114"/>
      <c r="H64" s="108">
        <f t="shared" si="18"/>
        <v>22918</v>
      </c>
      <c r="I64" s="80">
        <f t="shared" si="19"/>
        <v>13</v>
      </c>
      <c r="J64" s="114"/>
      <c r="K64" s="108">
        <f t="shared" si="20"/>
        <v>7118</v>
      </c>
      <c r="L64" s="80">
        <f t="shared" si="21"/>
        <v>14</v>
      </c>
      <c r="M64" s="114"/>
      <c r="N64" s="108">
        <f t="shared" si="22"/>
        <v>745</v>
      </c>
      <c r="O64" s="80">
        <f t="shared" si="23"/>
        <v>11</v>
      </c>
      <c r="P64" s="114"/>
      <c r="Q64" s="108">
        <f t="shared" si="25"/>
        <v>72991</v>
      </c>
      <c r="R64" s="80">
        <f t="shared" si="24"/>
        <v>12</v>
      </c>
    </row>
    <row r="65" spans="1:18" ht="12.75">
      <c r="A65" s="30" t="s">
        <v>75</v>
      </c>
      <c r="B65" s="108">
        <f t="shared" si="14"/>
        <v>1840</v>
      </c>
      <c r="C65" s="80">
        <f t="shared" si="15"/>
        <v>7</v>
      </c>
      <c r="D65" s="114"/>
      <c r="E65" s="108">
        <f t="shared" si="16"/>
        <v>27160</v>
      </c>
      <c r="F65" s="80">
        <f t="shared" si="17"/>
        <v>8</v>
      </c>
      <c r="G65" s="114"/>
      <c r="H65" s="108">
        <f t="shared" si="18"/>
        <v>13672</v>
      </c>
      <c r="I65" s="80">
        <f t="shared" si="19"/>
        <v>8</v>
      </c>
      <c r="J65" s="114"/>
      <c r="K65" s="108">
        <f t="shared" si="20"/>
        <v>3175</v>
      </c>
      <c r="L65" s="80">
        <f t="shared" si="21"/>
        <v>6</v>
      </c>
      <c r="M65" s="114"/>
      <c r="N65" s="108">
        <f t="shared" si="22"/>
        <v>312</v>
      </c>
      <c r="O65" s="80">
        <v>5</v>
      </c>
      <c r="P65" s="114"/>
      <c r="Q65" s="108">
        <f t="shared" si="25"/>
        <v>46159</v>
      </c>
      <c r="R65" s="80">
        <f t="shared" si="24"/>
        <v>8</v>
      </c>
    </row>
    <row r="66" spans="1:18" ht="12.75">
      <c r="A66" s="30" t="s">
        <v>101</v>
      </c>
      <c r="B66" s="108">
        <f t="shared" si="14"/>
        <v>879</v>
      </c>
      <c r="C66" s="80">
        <f t="shared" si="15"/>
        <v>3</v>
      </c>
      <c r="D66" s="114"/>
      <c r="E66" s="108">
        <f t="shared" si="16"/>
        <v>19074</v>
      </c>
      <c r="F66" s="80">
        <f t="shared" si="17"/>
        <v>6</v>
      </c>
      <c r="G66" s="114"/>
      <c r="H66" s="108">
        <f t="shared" si="18"/>
        <v>9052</v>
      </c>
      <c r="I66" s="80">
        <f t="shared" si="19"/>
        <v>5</v>
      </c>
      <c r="J66" s="114"/>
      <c r="K66" s="108">
        <f t="shared" si="20"/>
        <v>1542</v>
      </c>
      <c r="L66" s="80">
        <f t="shared" si="21"/>
        <v>3</v>
      </c>
      <c r="M66" s="114"/>
      <c r="N66" s="108">
        <f t="shared" si="22"/>
        <v>129</v>
      </c>
      <c r="O66" s="80">
        <f t="shared" si="23"/>
        <v>2</v>
      </c>
      <c r="P66" s="114"/>
      <c r="Q66" s="108">
        <f t="shared" si="25"/>
        <v>30676</v>
      </c>
      <c r="R66" s="80">
        <f t="shared" si="24"/>
        <v>5</v>
      </c>
    </row>
    <row r="67" spans="1:18" ht="12.75">
      <c r="A67" s="30" t="s">
        <v>102</v>
      </c>
      <c r="B67" s="108">
        <f t="shared" si="14"/>
        <v>439</v>
      </c>
      <c r="C67" s="80">
        <f t="shared" si="15"/>
        <v>2</v>
      </c>
      <c r="D67" s="114"/>
      <c r="E67" s="108">
        <f t="shared" si="16"/>
        <v>12796</v>
      </c>
      <c r="F67" s="80">
        <f t="shared" si="17"/>
        <v>4</v>
      </c>
      <c r="G67" s="114"/>
      <c r="H67" s="108">
        <f t="shared" si="18"/>
        <v>6604</v>
      </c>
      <c r="I67" s="80">
        <f t="shared" si="19"/>
        <v>4</v>
      </c>
      <c r="J67" s="114"/>
      <c r="K67" s="108">
        <f t="shared" si="20"/>
        <v>808</v>
      </c>
      <c r="L67" s="80">
        <f t="shared" si="21"/>
        <v>2</v>
      </c>
      <c r="M67" s="114"/>
      <c r="N67" s="108">
        <f t="shared" si="22"/>
        <v>78</v>
      </c>
      <c r="O67" s="80">
        <f t="shared" si="23"/>
        <v>1</v>
      </c>
      <c r="P67" s="114"/>
      <c r="Q67" s="108">
        <f t="shared" si="25"/>
        <v>20725</v>
      </c>
      <c r="R67" s="80">
        <f t="shared" si="24"/>
        <v>3</v>
      </c>
    </row>
    <row r="68" spans="1:18" ht="12.75">
      <c r="A68" s="30" t="s">
        <v>103</v>
      </c>
      <c r="B68" s="108">
        <f t="shared" si="14"/>
        <v>264</v>
      </c>
      <c r="C68" s="80">
        <f t="shared" si="15"/>
        <v>1</v>
      </c>
      <c r="D68" s="114"/>
      <c r="E68" s="108">
        <f t="shared" si="16"/>
        <v>13623</v>
      </c>
      <c r="F68" s="80">
        <f t="shared" si="17"/>
        <v>4</v>
      </c>
      <c r="G68" s="114"/>
      <c r="H68" s="108">
        <f t="shared" si="18"/>
        <v>8377</v>
      </c>
      <c r="I68" s="80">
        <f t="shared" si="19"/>
        <v>5</v>
      </c>
      <c r="J68" s="114"/>
      <c r="K68" s="108">
        <f t="shared" si="20"/>
        <v>755</v>
      </c>
      <c r="L68" s="80">
        <f t="shared" si="21"/>
        <v>2</v>
      </c>
      <c r="M68" s="114"/>
      <c r="N68" s="108">
        <f t="shared" si="22"/>
        <v>51</v>
      </c>
      <c r="O68" s="80">
        <f t="shared" si="23"/>
        <v>1</v>
      </c>
      <c r="P68" s="114"/>
      <c r="Q68" s="108">
        <f t="shared" si="25"/>
        <v>23070</v>
      </c>
      <c r="R68" s="80">
        <f t="shared" si="24"/>
        <v>4</v>
      </c>
    </row>
    <row r="69" spans="1:18" ht="12.75">
      <c r="A69" s="30" t="s">
        <v>104</v>
      </c>
      <c r="B69" s="108">
        <f t="shared" si="14"/>
        <v>65</v>
      </c>
      <c r="C69" s="80">
        <f t="shared" si="15"/>
        <v>0</v>
      </c>
      <c r="D69" s="114"/>
      <c r="E69" s="108">
        <f t="shared" si="16"/>
        <v>5767</v>
      </c>
      <c r="F69" s="80">
        <f t="shared" si="17"/>
        <v>2</v>
      </c>
      <c r="G69" s="114"/>
      <c r="H69" s="108">
        <f t="shared" si="18"/>
        <v>4249</v>
      </c>
      <c r="I69" s="80">
        <f t="shared" si="19"/>
        <v>2</v>
      </c>
      <c r="J69" s="114"/>
      <c r="K69" s="108">
        <f t="shared" si="20"/>
        <v>357</v>
      </c>
      <c r="L69" s="80">
        <f t="shared" si="21"/>
        <v>1</v>
      </c>
      <c r="M69" s="114"/>
      <c r="N69" s="108">
        <f t="shared" si="22"/>
        <v>28</v>
      </c>
      <c r="O69" s="80">
        <f t="shared" si="23"/>
        <v>0</v>
      </c>
      <c r="P69" s="114"/>
      <c r="Q69" s="108">
        <f t="shared" si="25"/>
        <v>10466</v>
      </c>
      <c r="R69" s="80">
        <f t="shared" si="24"/>
        <v>2</v>
      </c>
    </row>
    <row r="70" spans="1:18" ht="12.75">
      <c r="A70" s="30" t="s">
        <v>105</v>
      </c>
      <c r="B70" s="108">
        <f t="shared" si="14"/>
        <v>36</v>
      </c>
      <c r="C70" s="80">
        <f t="shared" si="15"/>
        <v>0</v>
      </c>
      <c r="D70" s="114"/>
      <c r="E70" s="108">
        <f t="shared" si="16"/>
        <v>2713</v>
      </c>
      <c r="F70" s="80">
        <f t="shared" si="17"/>
        <v>1</v>
      </c>
      <c r="G70" s="114"/>
      <c r="H70" s="108">
        <f t="shared" si="18"/>
        <v>2344</v>
      </c>
      <c r="I70" s="80">
        <f t="shared" si="19"/>
        <v>1</v>
      </c>
      <c r="J70" s="114"/>
      <c r="K70" s="108">
        <f t="shared" si="20"/>
        <v>264</v>
      </c>
      <c r="L70" s="80">
        <f t="shared" si="21"/>
        <v>1</v>
      </c>
      <c r="M70" s="114"/>
      <c r="N70" s="108">
        <f t="shared" si="22"/>
        <v>28</v>
      </c>
      <c r="O70" s="80">
        <f t="shared" si="23"/>
        <v>0</v>
      </c>
      <c r="P70" s="114"/>
      <c r="Q70" s="108">
        <f t="shared" si="25"/>
        <v>5385</v>
      </c>
      <c r="R70" s="80">
        <f t="shared" si="24"/>
        <v>1</v>
      </c>
    </row>
    <row r="71" spans="1:18" ht="12.75">
      <c r="A71" s="30" t="s">
        <v>106</v>
      </c>
      <c r="B71" s="108">
        <f t="shared" si="14"/>
        <v>9</v>
      </c>
      <c r="C71" s="80">
        <f t="shared" si="15"/>
        <v>0</v>
      </c>
      <c r="D71" s="114"/>
      <c r="E71" s="108">
        <f t="shared" si="16"/>
        <v>1383</v>
      </c>
      <c r="F71" s="80">
        <f t="shared" si="17"/>
        <v>0</v>
      </c>
      <c r="G71" s="114"/>
      <c r="H71" s="108">
        <f t="shared" si="18"/>
        <v>1284</v>
      </c>
      <c r="I71" s="80">
        <f t="shared" si="19"/>
        <v>1</v>
      </c>
      <c r="J71" s="114"/>
      <c r="K71" s="108">
        <f t="shared" si="20"/>
        <v>154</v>
      </c>
      <c r="L71" s="80">
        <f t="shared" si="21"/>
        <v>0</v>
      </c>
      <c r="M71" s="114"/>
      <c r="N71" s="108">
        <f t="shared" si="22"/>
        <v>11</v>
      </c>
      <c r="O71" s="80">
        <f t="shared" si="23"/>
        <v>0</v>
      </c>
      <c r="P71" s="114"/>
      <c r="Q71" s="108">
        <f t="shared" si="25"/>
        <v>2841</v>
      </c>
      <c r="R71" s="80">
        <f t="shared" si="24"/>
        <v>0</v>
      </c>
    </row>
    <row r="72" spans="1:18" ht="12.75">
      <c r="A72" s="30" t="s">
        <v>107</v>
      </c>
      <c r="B72" s="108">
        <f t="shared" si="14"/>
        <v>9</v>
      </c>
      <c r="C72" s="80">
        <f t="shared" si="15"/>
        <v>0</v>
      </c>
      <c r="D72" s="114"/>
      <c r="E72" s="108">
        <f t="shared" si="16"/>
        <v>834</v>
      </c>
      <c r="F72" s="80">
        <f t="shared" si="17"/>
        <v>0</v>
      </c>
      <c r="G72" s="114"/>
      <c r="H72" s="108">
        <f t="shared" si="18"/>
        <v>680</v>
      </c>
      <c r="I72" s="80">
        <f t="shared" si="19"/>
        <v>0</v>
      </c>
      <c r="J72" s="114"/>
      <c r="K72" s="108">
        <f t="shared" si="20"/>
        <v>83</v>
      </c>
      <c r="L72" s="80">
        <f t="shared" si="21"/>
        <v>0</v>
      </c>
      <c r="M72" s="114"/>
      <c r="N72" s="108">
        <f t="shared" si="22"/>
        <v>7</v>
      </c>
      <c r="O72" s="80">
        <f t="shared" si="23"/>
        <v>0</v>
      </c>
      <c r="P72" s="114"/>
      <c r="Q72" s="108">
        <f t="shared" si="25"/>
        <v>1613</v>
      </c>
      <c r="R72" s="80">
        <f t="shared" si="24"/>
        <v>0</v>
      </c>
    </row>
    <row r="73" spans="1:18" ht="12.75">
      <c r="A73" s="30" t="s">
        <v>95</v>
      </c>
      <c r="B73" s="57">
        <f t="shared" si="14"/>
        <v>14</v>
      </c>
      <c r="C73" s="1">
        <f t="shared" si="15"/>
        <v>0</v>
      </c>
      <c r="D73" s="21"/>
      <c r="E73" s="57">
        <f t="shared" si="16"/>
        <v>1694</v>
      </c>
      <c r="F73" s="1">
        <f t="shared" si="17"/>
        <v>0</v>
      </c>
      <c r="G73" s="21"/>
      <c r="H73" s="57">
        <f t="shared" si="18"/>
        <v>1353</v>
      </c>
      <c r="I73" s="1">
        <f t="shared" si="19"/>
        <v>1</v>
      </c>
      <c r="J73" s="21"/>
      <c r="K73" s="57">
        <f t="shared" si="20"/>
        <v>138</v>
      </c>
      <c r="L73" s="1">
        <f t="shared" si="21"/>
        <v>0</v>
      </c>
      <c r="M73" s="21"/>
      <c r="N73" s="57">
        <f t="shared" si="22"/>
        <v>20</v>
      </c>
      <c r="O73" s="1">
        <f t="shared" si="23"/>
        <v>0</v>
      </c>
      <c r="P73" s="21"/>
      <c r="Q73" s="57">
        <f t="shared" si="25"/>
        <v>3219</v>
      </c>
      <c r="R73" s="1">
        <f t="shared" si="24"/>
        <v>1</v>
      </c>
    </row>
    <row r="74" spans="1:18" ht="15.75" customHeight="1">
      <c r="A74" s="41" t="s">
        <v>16</v>
      </c>
      <c r="B74" s="26">
        <f>SUM(B56:B73)</f>
        <v>25390</v>
      </c>
      <c r="C74" s="58">
        <f>SUM(C56:C73)</f>
        <v>100</v>
      </c>
      <c r="D74" s="27"/>
      <c r="E74" s="26">
        <f>SUM(E56:E73)</f>
        <v>345195</v>
      </c>
      <c r="F74" s="58">
        <f>SUM(F56:F73)</f>
        <v>100</v>
      </c>
      <c r="G74" s="27"/>
      <c r="H74" s="26">
        <f>SUM(H56:H73)</f>
        <v>179379</v>
      </c>
      <c r="I74" s="58">
        <f>SUM(I56:I73)</f>
        <v>100</v>
      </c>
      <c r="J74" s="27"/>
      <c r="K74" s="26">
        <f>SUM(K56:K73)</f>
        <v>50163</v>
      </c>
      <c r="L74" s="58">
        <f>SUM(L56:L73)</f>
        <v>100</v>
      </c>
      <c r="M74" s="27"/>
      <c r="N74" s="26">
        <f>SUM(N56:N73)</f>
        <v>7006</v>
      </c>
      <c r="O74" s="58">
        <f>SUM(O56:O73)</f>
        <v>100</v>
      </c>
      <c r="P74" s="27"/>
      <c r="Q74" s="26">
        <f>SUM(Q56:Q73)</f>
        <v>607133</v>
      </c>
      <c r="R74" s="58">
        <f>SUM(R56:R73)</f>
        <v>100</v>
      </c>
    </row>
    <row r="76" ht="10.5" customHeight="1">
      <c r="A76" s="64"/>
    </row>
    <row r="77" spans="1:15" ht="12.75">
      <c r="A77" s="173" t="s">
        <v>119</v>
      </c>
      <c r="B77" s="174"/>
      <c r="C77" s="174"/>
      <c r="D77" s="174"/>
      <c r="E77" s="174"/>
      <c r="F77" s="174"/>
      <c r="G77" s="174"/>
      <c r="H77" s="174"/>
      <c r="I77" s="174"/>
      <c r="J77" s="174"/>
      <c r="K77" s="174"/>
      <c r="L77" s="174"/>
      <c r="M77" s="174"/>
      <c r="N77" s="174"/>
      <c r="O77" s="174"/>
    </row>
  </sheetData>
  <mergeCells count="27">
    <mergeCell ref="A77:O77"/>
    <mergeCell ref="K53:L53"/>
    <mergeCell ref="N53:O53"/>
    <mergeCell ref="E6:F6"/>
    <mergeCell ref="B53:C53"/>
    <mergeCell ref="E53:F53"/>
    <mergeCell ref="H53:I53"/>
    <mergeCell ref="N5:O5"/>
    <mergeCell ref="N6:O6"/>
    <mergeCell ref="B51:R51"/>
    <mergeCell ref="B52:D52"/>
    <mergeCell ref="E52:G52"/>
    <mergeCell ref="H52:J52"/>
    <mergeCell ref="K52:M52"/>
    <mergeCell ref="N52:O52"/>
    <mergeCell ref="Q52:R52"/>
    <mergeCell ref="B6:C6"/>
    <mergeCell ref="Q5:R5"/>
    <mergeCell ref="H6:I6"/>
    <mergeCell ref="K6:L6"/>
    <mergeCell ref="A1:R1"/>
    <mergeCell ref="A3:R3"/>
    <mergeCell ref="B4:R4"/>
    <mergeCell ref="B5:D5"/>
    <mergeCell ref="E5:G5"/>
    <mergeCell ref="H5:J5"/>
    <mergeCell ref="K5:M5"/>
  </mergeCells>
  <printOptions/>
  <pageMargins left="0.75" right="0.75" top="1" bottom="1" header="0.5" footer="0.5"/>
  <pageSetup horizontalDpi="600" verticalDpi="600" orientation="portrait" paperSize="9" scale="96" r:id="rId2"/>
  <rowBreaks count="1" manualBreakCount="1">
    <brk id="49" max="255" man="1"/>
  </rowBreaks>
  <colBreaks count="1" manualBreakCount="1">
    <brk id="18" max="65535" man="1"/>
  </colBreaks>
  <drawing r:id="rId1"/>
</worksheet>
</file>

<file path=xl/worksheets/sheet11.xml><?xml version="1.0" encoding="utf-8"?>
<worksheet xmlns="http://schemas.openxmlformats.org/spreadsheetml/2006/main" xmlns:r="http://schemas.openxmlformats.org/officeDocument/2006/relationships">
  <dimension ref="A1:G28"/>
  <sheetViews>
    <sheetView zoomScaleSheetLayoutView="100" workbookViewId="0" topLeftCell="A1">
      <selection activeCell="G2" sqref="G2"/>
    </sheetView>
  </sheetViews>
  <sheetFormatPr defaultColWidth="9.140625" defaultRowHeight="12.75"/>
  <cols>
    <col min="1" max="1" width="21.421875" style="0" customWidth="1"/>
    <col min="2" max="2" width="4.57421875" style="0" customWidth="1"/>
    <col min="3" max="5" width="12.7109375" style="0" customWidth="1"/>
    <col min="6" max="7" width="7.7109375" style="0" customWidth="1"/>
  </cols>
  <sheetData>
    <row r="1" spans="1:7" s="3" customFormat="1" ht="41.25" customHeight="1">
      <c r="A1" s="134" t="s">
        <v>115</v>
      </c>
      <c r="B1" s="134"/>
      <c r="C1" s="134"/>
      <c r="D1" s="134"/>
      <c r="E1" s="134"/>
      <c r="F1" s="134"/>
      <c r="G1" s="134"/>
    </row>
    <row r="2" spans="1:7" s="3" customFormat="1" ht="12.75" customHeight="1">
      <c r="A2" s="68"/>
      <c r="B2" s="69"/>
      <c r="C2" s="69"/>
      <c r="D2" s="69"/>
      <c r="E2" s="69"/>
      <c r="F2" s="46"/>
      <c r="G2" s="9"/>
    </row>
    <row r="3" spans="1:7" s="3" customFormat="1" ht="39" customHeight="1">
      <c r="A3" s="146" t="s">
        <v>133</v>
      </c>
      <c r="B3" s="142"/>
      <c r="C3" s="142"/>
      <c r="D3" s="142"/>
      <c r="E3" s="142"/>
      <c r="F3" s="140"/>
      <c r="G3" s="9"/>
    </row>
    <row r="4" spans="1:6" ht="15.75" customHeight="1">
      <c r="A4" s="176" t="s">
        <v>18</v>
      </c>
      <c r="B4" s="44"/>
      <c r="C4" s="159" t="s">
        <v>19</v>
      </c>
      <c r="D4" s="159"/>
      <c r="E4" s="159"/>
      <c r="F4" s="7"/>
    </row>
    <row r="5" spans="1:6" ht="15.75" customHeight="1">
      <c r="A5" s="177"/>
      <c r="B5" s="45"/>
      <c r="C5" s="19" t="s">
        <v>1</v>
      </c>
      <c r="D5" s="19" t="s">
        <v>0</v>
      </c>
      <c r="E5" s="19" t="s">
        <v>16</v>
      </c>
      <c r="F5" s="7"/>
    </row>
    <row r="6" spans="1:6" ht="20.25" customHeight="1">
      <c r="A6" s="21" t="s">
        <v>22</v>
      </c>
      <c r="B6" s="25"/>
      <c r="C6" s="1">
        <v>151455.8806735</v>
      </c>
      <c r="D6" s="1">
        <v>151798.9338213</v>
      </c>
      <c r="E6" s="1">
        <v>151606.31826383714</v>
      </c>
      <c r="F6" s="7"/>
    </row>
    <row r="7" spans="1:6" ht="12.75" customHeight="1">
      <c r="A7" s="21" t="s">
        <v>23</v>
      </c>
      <c r="B7" s="25"/>
      <c r="C7" s="1">
        <v>149247.0350956</v>
      </c>
      <c r="D7" s="1">
        <v>159768.3801986</v>
      </c>
      <c r="E7" s="1">
        <v>153657.62238702402</v>
      </c>
      <c r="F7" s="7"/>
    </row>
    <row r="8" spans="1:6" ht="12.75">
      <c r="A8" s="21" t="s">
        <v>24</v>
      </c>
      <c r="B8" s="25"/>
      <c r="C8" s="1">
        <v>120949.2806958</v>
      </c>
      <c r="D8" s="1">
        <v>121539.3272516</v>
      </c>
      <c r="E8" s="1">
        <v>121167.22734442214</v>
      </c>
      <c r="F8" s="7"/>
    </row>
    <row r="9" spans="1:6" ht="12.75">
      <c r="A9" s="21" t="s">
        <v>25</v>
      </c>
      <c r="B9" s="25"/>
      <c r="C9" s="1">
        <v>123713.464269</v>
      </c>
      <c r="D9" s="1">
        <v>126560.5761385</v>
      </c>
      <c r="E9" s="1">
        <v>124876.02558231346</v>
      </c>
      <c r="F9" s="7"/>
    </row>
    <row r="10" spans="1:6" ht="12.75">
      <c r="A10" s="21" t="s">
        <v>26</v>
      </c>
      <c r="B10" s="25"/>
      <c r="C10" s="1">
        <v>113327.9478242</v>
      </c>
      <c r="D10" s="1">
        <v>118416.7639477</v>
      </c>
      <c r="E10" s="1">
        <v>115212.01356602358</v>
      </c>
      <c r="F10" s="7"/>
    </row>
    <row r="11" spans="1:6" ht="12.75">
      <c r="A11" s="21" t="s">
        <v>27</v>
      </c>
      <c r="B11" s="25"/>
      <c r="C11" s="1">
        <v>123208.3302442</v>
      </c>
      <c r="D11" s="1">
        <v>128472.6280559</v>
      </c>
      <c r="E11" s="1">
        <v>125207.68110976015</v>
      </c>
      <c r="F11" s="7"/>
    </row>
    <row r="12" spans="1:6" ht="12.75">
      <c r="A12" s="21" t="s">
        <v>28</v>
      </c>
      <c r="B12" s="25"/>
      <c r="C12" s="1">
        <v>116048.1755781</v>
      </c>
      <c r="D12" s="1">
        <v>119853.7935804</v>
      </c>
      <c r="E12" s="1">
        <v>117421.22220129932</v>
      </c>
      <c r="F12" s="7"/>
    </row>
    <row r="13" spans="1:6" ht="12.75">
      <c r="A13" s="21" t="s">
        <v>29</v>
      </c>
      <c r="B13" s="25"/>
      <c r="C13" s="1">
        <v>130993.7026367</v>
      </c>
      <c r="D13" s="1">
        <v>137719.0932868</v>
      </c>
      <c r="E13" s="1">
        <v>133408.10735524257</v>
      </c>
      <c r="F13" s="7"/>
    </row>
    <row r="14" spans="1:6" ht="12.75">
      <c r="A14" s="21" t="s">
        <v>30</v>
      </c>
      <c r="B14" s="25"/>
      <c r="C14" s="1">
        <v>119412.6616345</v>
      </c>
      <c r="D14" s="1">
        <v>115049.5309917</v>
      </c>
      <c r="E14" s="1">
        <v>117803.09209857724</v>
      </c>
      <c r="F14" s="7"/>
    </row>
    <row r="15" spans="1:6" ht="12.75">
      <c r="A15" s="21" t="s">
        <v>31</v>
      </c>
      <c r="B15" s="25"/>
      <c r="C15" s="1">
        <v>139295.2741776</v>
      </c>
      <c r="D15" s="1">
        <v>145002.2396687</v>
      </c>
      <c r="E15" s="1">
        <v>141675.20021217657</v>
      </c>
      <c r="F15" s="7"/>
    </row>
    <row r="16" spans="1:6" ht="12.75" customHeight="1">
      <c r="A16" s="21" t="s">
        <v>32</v>
      </c>
      <c r="B16" s="25"/>
      <c r="C16" s="1">
        <v>129598.3169988</v>
      </c>
      <c r="D16" s="1">
        <v>135211.5261342</v>
      </c>
      <c r="E16" s="1">
        <v>131679.79677605067</v>
      </c>
      <c r="F16" s="7"/>
    </row>
    <row r="17" spans="1:6" ht="12.75">
      <c r="A17" s="21" t="s">
        <v>33</v>
      </c>
      <c r="B17" s="25"/>
      <c r="C17" s="1">
        <v>133827.5843629</v>
      </c>
      <c r="D17" s="1">
        <v>140531.5243748</v>
      </c>
      <c r="E17" s="1">
        <v>136555.46219502127</v>
      </c>
      <c r="F17" s="7"/>
    </row>
    <row r="18" spans="1:6" ht="12.75">
      <c r="A18" s="21" t="s">
        <v>34</v>
      </c>
      <c r="B18" s="25"/>
      <c r="C18" s="1">
        <v>118987.0803887</v>
      </c>
      <c r="D18" s="1">
        <v>121434.1864515</v>
      </c>
      <c r="E18" s="1">
        <v>119899.24871368638</v>
      </c>
      <c r="F18" s="7"/>
    </row>
    <row r="19" spans="1:6" ht="12.75">
      <c r="A19" s="21" t="s">
        <v>35</v>
      </c>
      <c r="B19" s="25"/>
      <c r="C19" s="1">
        <v>118254.4329956</v>
      </c>
      <c r="D19" s="1">
        <v>120548.6942626</v>
      </c>
      <c r="E19" s="1">
        <v>119112.96275216139</v>
      </c>
      <c r="F19" s="7"/>
    </row>
    <row r="20" spans="1:6" ht="12.75">
      <c r="A20" s="21" t="s">
        <v>36</v>
      </c>
      <c r="B20" s="25"/>
      <c r="C20" s="1">
        <v>118054.8735182</v>
      </c>
      <c r="D20" s="1">
        <v>124399.7138749</v>
      </c>
      <c r="E20" s="1">
        <v>120488.53488211775</v>
      </c>
      <c r="F20" s="7"/>
    </row>
    <row r="21" spans="1:6" ht="12.75">
      <c r="A21" s="21" t="s">
        <v>37</v>
      </c>
      <c r="B21" s="25"/>
      <c r="C21" s="1">
        <v>116395.7467105</v>
      </c>
      <c r="D21" s="1">
        <v>120052.9139354</v>
      </c>
      <c r="E21" s="1">
        <v>117740.12100199358</v>
      </c>
      <c r="F21" s="7"/>
    </row>
    <row r="22" spans="1:6" ht="12.75">
      <c r="A22" s="21" t="s">
        <v>38</v>
      </c>
      <c r="B22" s="25"/>
      <c r="C22" s="1">
        <v>113452.8371708</v>
      </c>
      <c r="D22" s="1">
        <v>113716.7080292</v>
      </c>
      <c r="E22" s="1">
        <v>113549.18349216605</v>
      </c>
      <c r="F22" s="7"/>
    </row>
    <row r="23" spans="1:6" ht="12.75">
      <c r="A23" s="21" t="s">
        <v>39</v>
      </c>
      <c r="B23" s="25"/>
      <c r="C23" s="1">
        <v>116889.8001318</v>
      </c>
      <c r="D23" s="1">
        <v>118543.8015642</v>
      </c>
      <c r="E23" s="1">
        <v>117503.53615257048</v>
      </c>
      <c r="F23" s="7"/>
    </row>
    <row r="24" spans="1:6" ht="12.75">
      <c r="A24" s="21" t="s">
        <v>40</v>
      </c>
      <c r="B24" s="25"/>
      <c r="C24" s="1">
        <v>121338.1761842</v>
      </c>
      <c r="D24" s="1">
        <v>123525.1160015</v>
      </c>
      <c r="E24" s="1">
        <v>122152.6206417558</v>
      </c>
      <c r="F24" s="7"/>
    </row>
    <row r="25" spans="1:6" ht="12.75">
      <c r="A25" s="21" t="s">
        <v>41</v>
      </c>
      <c r="B25" s="25"/>
      <c r="C25" s="1">
        <v>132627.3884279</v>
      </c>
      <c r="D25" s="1">
        <v>138578.7824512</v>
      </c>
      <c r="E25" s="1">
        <v>135082.67206083058</v>
      </c>
      <c r="F25" s="7"/>
    </row>
    <row r="26" spans="1:6" ht="12.75">
      <c r="A26" s="21" t="s">
        <v>42</v>
      </c>
      <c r="B26" s="25"/>
      <c r="C26" s="1">
        <v>122508.5920516</v>
      </c>
      <c r="D26" s="1">
        <v>120708.7894009</v>
      </c>
      <c r="E26" s="1">
        <v>121854.33763296758</v>
      </c>
      <c r="F26" s="7"/>
    </row>
    <row r="27" spans="1:6" ht="15.75" customHeight="1">
      <c r="A27" s="26" t="s">
        <v>16</v>
      </c>
      <c r="B27" s="45"/>
      <c r="C27" s="26">
        <v>134639.35303030303</v>
      </c>
      <c r="D27" s="26">
        <v>139559.05380275488</v>
      </c>
      <c r="E27" s="26">
        <v>136640.30250131237</v>
      </c>
      <c r="F27" s="7"/>
    </row>
    <row r="28" spans="3:5" ht="24" customHeight="1">
      <c r="C28" s="86"/>
      <c r="D28" s="86"/>
      <c r="E28" s="86"/>
    </row>
  </sheetData>
  <mergeCells count="4">
    <mergeCell ref="A3:F3"/>
    <mergeCell ref="A1:G1"/>
    <mergeCell ref="A4:A5"/>
    <mergeCell ref="C4:E4"/>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J28"/>
  <sheetViews>
    <sheetView zoomScaleSheetLayoutView="100" workbookViewId="0" topLeftCell="A1">
      <selection activeCell="I2" sqref="I2"/>
    </sheetView>
  </sheetViews>
  <sheetFormatPr defaultColWidth="9.140625" defaultRowHeight="12.75"/>
  <cols>
    <col min="1" max="1" width="21.421875" style="0" customWidth="1"/>
    <col min="2" max="2" width="9.7109375" style="0" bestFit="1" customWidth="1"/>
    <col min="3" max="4" width="10.7109375" style="0" customWidth="1"/>
    <col min="5" max="5" width="2.7109375" style="0" customWidth="1"/>
    <col min="6" max="8" width="9.7109375" style="0" customWidth="1"/>
    <col min="9" max="9" width="1.7109375" style="0" customWidth="1"/>
    <col min="10" max="10" width="6.7109375" style="0" customWidth="1"/>
  </cols>
  <sheetData>
    <row r="1" spans="1:10" s="3" customFormat="1" ht="39.75" customHeight="1">
      <c r="A1" s="141" t="s">
        <v>116</v>
      </c>
      <c r="B1" s="142"/>
      <c r="C1" s="142"/>
      <c r="D1" s="142"/>
      <c r="E1" s="142"/>
      <c r="F1" s="142"/>
      <c r="G1" s="142"/>
      <c r="H1" s="142"/>
      <c r="I1" s="140"/>
      <c r="J1" s="9"/>
    </row>
    <row r="2" spans="1:10" s="3" customFormat="1" ht="12.75" customHeight="1">
      <c r="A2" s="68"/>
      <c r="B2" s="69"/>
      <c r="C2" s="69"/>
      <c r="D2" s="69"/>
      <c r="E2" s="69"/>
      <c r="F2" s="69"/>
      <c r="G2" s="69"/>
      <c r="H2" s="69"/>
      <c r="I2" s="46"/>
      <c r="J2" s="9"/>
    </row>
    <row r="3" spans="1:10" s="3" customFormat="1" ht="38.25" customHeight="1">
      <c r="A3" s="146" t="s">
        <v>143</v>
      </c>
      <c r="B3" s="142"/>
      <c r="C3" s="142"/>
      <c r="D3" s="142"/>
      <c r="E3" s="142"/>
      <c r="F3" s="142"/>
      <c r="G3" s="142"/>
      <c r="H3" s="142"/>
      <c r="I3" s="140"/>
      <c r="J3" s="9"/>
    </row>
    <row r="4" spans="1:10" ht="15.75" customHeight="1">
      <c r="A4" s="176" t="s">
        <v>18</v>
      </c>
      <c r="B4" s="159" t="s">
        <v>20</v>
      </c>
      <c r="C4" s="159"/>
      <c r="D4" s="159"/>
      <c r="E4" s="28"/>
      <c r="F4" s="159" t="s">
        <v>21</v>
      </c>
      <c r="G4" s="159"/>
      <c r="H4" s="159"/>
      <c r="I4" s="7"/>
      <c r="J4" s="7"/>
    </row>
    <row r="5" spans="1:10" ht="15.75" customHeight="1">
      <c r="A5" s="177"/>
      <c r="B5" s="19" t="s">
        <v>1</v>
      </c>
      <c r="C5" s="19" t="s">
        <v>0</v>
      </c>
      <c r="D5" s="19" t="s">
        <v>16</v>
      </c>
      <c r="E5" s="19"/>
      <c r="F5" s="19" t="s">
        <v>1</v>
      </c>
      <c r="G5" s="19" t="s">
        <v>0</v>
      </c>
      <c r="H5" s="19" t="s">
        <v>16</v>
      </c>
      <c r="I5" s="7"/>
      <c r="J5" s="7"/>
    </row>
    <row r="6" spans="1:10" ht="20.25" customHeight="1">
      <c r="A6" s="21" t="s">
        <v>22</v>
      </c>
      <c r="B6" s="1">
        <v>287869.053266566</v>
      </c>
      <c r="C6" s="112">
        <v>366101.911675687</v>
      </c>
      <c r="D6" s="1">
        <v>322177.4208485625</v>
      </c>
      <c r="E6" s="1"/>
      <c r="F6" s="1">
        <v>11214.3379061372</v>
      </c>
      <c r="G6" s="1">
        <v>14054.4249526621</v>
      </c>
      <c r="H6" s="1">
        <v>12459.83439365507</v>
      </c>
      <c r="I6" s="7"/>
      <c r="J6" s="7"/>
    </row>
    <row r="7" spans="1:10" ht="12.75" customHeight="1">
      <c r="A7" s="21" t="s">
        <v>23</v>
      </c>
      <c r="B7" s="1">
        <v>248974.511092851</v>
      </c>
      <c r="C7" s="112">
        <v>305127.414114238</v>
      </c>
      <c r="D7" s="1">
        <v>272516.29473775544</v>
      </c>
      <c r="E7" s="1"/>
      <c r="F7" s="1">
        <v>9736.93127661164</v>
      </c>
      <c r="G7" s="1">
        <v>11856.9552980132</v>
      </c>
      <c r="H7" s="1">
        <v>10625.739230402152</v>
      </c>
      <c r="I7" s="7"/>
      <c r="J7" s="7"/>
    </row>
    <row r="8" spans="1:10" ht="12.75">
      <c r="A8" s="21" t="s">
        <v>24</v>
      </c>
      <c r="B8" s="1">
        <v>234398.660488914</v>
      </c>
      <c r="C8" s="112">
        <v>284425.647058824</v>
      </c>
      <c r="D8" s="1">
        <v>252876.28904345332</v>
      </c>
      <c r="E8" s="1"/>
      <c r="F8" s="1">
        <v>9044.31574758385</v>
      </c>
      <c r="G8" s="1">
        <v>10835.4305960008</v>
      </c>
      <c r="H8" s="1">
        <v>9705.869783450451</v>
      </c>
      <c r="I8" s="7"/>
      <c r="J8" s="7"/>
    </row>
    <row r="9" spans="1:10" ht="12.75">
      <c r="A9" s="21" t="s">
        <v>25</v>
      </c>
      <c r="B9" s="1">
        <v>234935.844110777</v>
      </c>
      <c r="C9" s="112">
        <v>302986.63740089</v>
      </c>
      <c r="D9" s="1">
        <v>262723.6320132665</v>
      </c>
      <c r="E9" s="1"/>
      <c r="F9" s="1">
        <v>9117.4951618285</v>
      </c>
      <c r="G9" s="1">
        <v>11583.5315219493</v>
      </c>
      <c r="H9" s="1">
        <v>10124.473802661192</v>
      </c>
      <c r="I9" s="7"/>
      <c r="J9" s="7"/>
    </row>
    <row r="10" spans="1:10" ht="12.75">
      <c r="A10" s="21" t="s">
        <v>26</v>
      </c>
      <c r="B10" s="1">
        <v>235984.724290972</v>
      </c>
      <c r="C10" s="112">
        <v>305733.431596391</v>
      </c>
      <c r="D10" s="1">
        <v>261808.24527916012</v>
      </c>
      <c r="E10" s="1"/>
      <c r="F10" s="1">
        <v>9091.56332539511</v>
      </c>
      <c r="G10" s="1">
        <v>11685.5111397533</v>
      </c>
      <c r="H10" s="1">
        <v>10051.937623559888</v>
      </c>
      <c r="I10" s="7"/>
      <c r="J10" s="7"/>
    </row>
    <row r="11" spans="1:10" ht="12.75">
      <c r="A11" s="21" t="s">
        <v>27</v>
      </c>
      <c r="B11" s="1">
        <v>234821.813224024</v>
      </c>
      <c r="C11" s="112">
        <v>301513.089930151</v>
      </c>
      <c r="D11" s="1">
        <v>260150.78711174976</v>
      </c>
      <c r="E11" s="1"/>
      <c r="F11" s="1">
        <v>9089.15630012475</v>
      </c>
      <c r="G11" s="1">
        <v>11537.7485448196</v>
      </c>
      <c r="H11" s="1">
        <v>10019.117939648502</v>
      </c>
      <c r="I11" s="7"/>
      <c r="J11" s="7"/>
    </row>
    <row r="12" spans="1:10" ht="12.75">
      <c r="A12" s="21" t="s">
        <v>28</v>
      </c>
      <c r="B12" s="1">
        <v>225894.44608132</v>
      </c>
      <c r="C12" s="112">
        <v>279621.256590968</v>
      </c>
      <c r="D12" s="1">
        <v>245277.38336943215</v>
      </c>
      <c r="E12" s="1"/>
      <c r="F12" s="1">
        <v>8675.07218621096</v>
      </c>
      <c r="G12" s="1">
        <v>10661.5090054816</v>
      </c>
      <c r="H12" s="1">
        <v>9391.715886618325</v>
      </c>
      <c r="I12" s="7"/>
      <c r="J12" s="7"/>
    </row>
    <row r="13" spans="1:10" ht="12.75">
      <c r="A13" s="21" t="s">
        <v>29</v>
      </c>
      <c r="B13" s="1">
        <v>230454.266113281</v>
      </c>
      <c r="C13" s="112">
        <v>266199.140366173</v>
      </c>
      <c r="D13" s="1">
        <v>243286.6200312989</v>
      </c>
      <c r="E13" s="1"/>
      <c r="F13" s="1">
        <v>8954.41162109375</v>
      </c>
      <c r="G13" s="1">
        <v>10188.7925021796</v>
      </c>
      <c r="H13" s="1">
        <v>9397.552425665102</v>
      </c>
      <c r="I13" s="7"/>
      <c r="J13" s="7"/>
    </row>
    <row r="14" spans="1:10" ht="12.75">
      <c r="A14" s="21" t="s">
        <v>30</v>
      </c>
      <c r="B14" s="1">
        <v>234588.941827697</v>
      </c>
      <c r="C14" s="112">
        <v>302529.773071625</v>
      </c>
      <c r="D14" s="1">
        <v>259652.48018292684</v>
      </c>
      <c r="E14" s="1"/>
      <c r="F14" s="1">
        <v>9066.71336553945</v>
      </c>
      <c r="G14" s="1">
        <v>11473.333677686</v>
      </c>
      <c r="H14" s="1">
        <v>9954.521468495936</v>
      </c>
      <c r="I14" s="7"/>
      <c r="J14" s="7"/>
    </row>
    <row r="15" spans="1:10" ht="12.75">
      <c r="A15" s="21" t="s">
        <v>31</v>
      </c>
      <c r="B15" s="1">
        <v>231669.193864137</v>
      </c>
      <c r="C15" s="112">
        <v>289902.371883304</v>
      </c>
      <c r="D15" s="1">
        <v>255954.93017059454</v>
      </c>
      <c r="E15" s="1"/>
      <c r="F15" s="1">
        <v>9059.86860679111</v>
      </c>
      <c r="G15" s="1">
        <v>11307.7076101091</v>
      </c>
      <c r="H15" s="1">
        <v>9997.314014218176</v>
      </c>
      <c r="I15" s="7"/>
      <c r="J15" s="7"/>
    </row>
    <row r="16" spans="1:10" ht="12.75" customHeight="1">
      <c r="A16" s="21" t="s">
        <v>32</v>
      </c>
      <c r="B16" s="1">
        <v>240639.608196055</v>
      </c>
      <c r="C16" s="112">
        <v>324419.644816284</v>
      </c>
      <c r="D16" s="1">
        <v>271710.7407075683</v>
      </c>
      <c r="E16" s="1"/>
      <c r="F16" s="1">
        <v>9391.62050030506</v>
      </c>
      <c r="G16" s="1">
        <v>12409.0955666724</v>
      </c>
      <c r="H16" s="1">
        <v>10510.698163905061</v>
      </c>
      <c r="I16" s="7"/>
      <c r="J16" s="7"/>
    </row>
    <row r="17" spans="1:10" ht="12.75">
      <c r="A17" s="21" t="s">
        <v>33</v>
      </c>
      <c r="B17" s="1">
        <v>243612.97881968</v>
      </c>
      <c r="C17" s="112">
        <v>306217.173075947</v>
      </c>
      <c r="D17" s="1">
        <v>269087.3499138118</v>
      </c>
      <c r="E17" s="1"/>
      <c r="F17" s="1">
        <v>9477.51758645295</v>
      </c>
      <c r="G17" s="1">
        <v>11798.137740348</v>
      </c>
      <c r="H17" s="1">
        <v>10421.804781123234</v>
      </c>
      <c r="I17" s="7"/>
      <c r="J17" s="7"/>
    </row>
    <row r="18" spans="1:10" ht="12.75">
      <c r="A18" s="21" t="s">
        <v>34</v>
      </c>
      <c r="B18" s="1">
        <v>228432.84767794</v>
      </c>
      <c r="C18" s="112">
        <v>276113.187088554</v>
      </c>
      <c r="D18" s="1">
        <v>246205.88007599144</v>
      </c>
      <c r="E18" s="1"/>
      <c r="F18" s="1">
        <v>8850.57243816254</v>
      </c>
      <c r="G18" s="1">
        <v>10529.7596092589</v>
      </c>
      <c r="H18" s="1">
        <v>9476.49600253305</v>
      </c>
      <c r="I18" s="7"/>
      <c r="J18" s="7"/>
    </row>
    <row r="19" spans="1:10" ht="12.75">
      <c r="A19" s="21" t="s">
        <v>35</v>
      </c>
      <c r="B19" s="1">
        <v>232652.526709648</v>
      </c>
      <c r="C19" s="112">
        <v>279965.855217559</v>
      </c>
      <c r="D19" s="1">
        <v>250357.5287463977</v>
      </c>
      <c r="E19" s="1"/>
      <c r="F19" s="1">
        <v>8959.64103154502</v>
      </c>
      <c r="G19" s="1">
        <v>10624.3294185599</v>
      </c>
      <c r="H19" s="1">
        <v>9582.579899135446</v>
      </c>
      <c r="I19" s="7"/>
      <c r="J19" s="7"/>
    </row>
    <row r="20" spans="1:10" ht="12.75">
      <c r="A20" s="21" t="s">
        <v>36</v>
      </c>
      <c r="B20" s="1">
        <v>234081.545962872</v>
      </c>
      <c r="C20" s="112">
        <v>303169.593637671</v>
      </c>
      <c r="D20" s="1">
        <v>260581.33206948848</v>
      </c>
      <c r="E20" s="1"/>
      <c r="F20" s="1">
        <v>9076.13464549318</v>
      </c>
      <c r="G20" s="1">
        <v>11568.7728253055</v>
      </c>
      <c r="H20" s="1">
        <v>10032.224458844616</v>
      </c>
      <c r="I20" s="7"/>
      <c r="J20" s="7"/>
    </row>
    <row r="21" spans="1:10" ht="12.75">
      <c r="A21" s="21" t="s">
        <v>37</v>
      </c>
      <c r="B21" s="1">
        <v>229986.429472241</v>
      </c>
      <c r="C21" s="112">
        <v>285602.378448479</v>
      </c>
      <c r="D21" s="1">
        <v>250432.6187586685</v>
      </c>
      <c r="E21" s="1"/>
      <c r="F21" s="1">
        <v>8886.30034270048</v>
      </c>
      <c r="G21" s="1">
        <v>10868.1553878802</v>
      </c>
      <c r="H21" s="1">
        <v>9614.893203883496</v>
      </c>
      <c r="I21" s="7"/>
      <c r="J21" s="7"/>
    </row>
    <row r="22" spans="1:10" ht="12.75">
      <c r="A22" s="21" t="s">
        <v>38</v>
      </c>
      <c r="B22" s="1">
        <v>233351.971632108</v>
      </c>
      <c r="C22" s="112">
        <v>287477.645653616</v>
      </c>
      <c r="D22" s="1">
        <v>253114.70562106284</v>
      </c>
      <c r="E22" s="1"/>
      <c r="F22" s="1">
        <v>8951.16982572192</v>
      </c>
      <c r="G22" s="1">
        <v>10877.9617341296</v>
      </c>
      <c r="H22" s="1">
        <v>9654.693183653691</v>
      </c>
      <c r="I22" s="7"/>
      <c r="J22" s="7"/>
    </row>
    <row r="23" spans="1:10" ht="12.75">
      <c r="A23" s="21" t="s">
        <v>39</v>
      </c>
      <c r="B23" s="1">
        <v>242456.192353329</v>
      </c>
      <c r="C23" s="112">
        <v>304894.050949721</v>
      </c>
      <c r="D23" s="1">
        <v>265624.46907131013</v>
      </c>
      <c r="E23" s="1"/>
      <c r="F23" s="1">
        <v>9266.97877389585</v>
      </c>
      <c r="G23" s="1">
        <v>11610.1517318436</v>
      </c>
      <c r="H23" s="1">
        <v>10136.439718076284</v>
      </c>
      <c r="I23" s="7"/>
      <c r="J23" s="7"/>
    </row>
    <row r="24" spans="1:10" ht="12.75">
      <c r="A24" s="21" t="s">
        <v>40</v>
      </c>
      <c r="B24" s="1">
        <v>242649.37605135</v>
      </c>
      <c r="C24" s="112">
        <v>285868.084296904</v>
      </c>
      <c r="D24" s="1">
        <v>258744.57771912764</v>
      </c>
      <c r="E24" s="1"/>
      <c r="F24" s="1">
        <v>9361.2565294378</v>
      </c>
      <c r="G24" s="1">
        <v>10899.6855650877</v>
      </c>
      <c r="H24" s="1">
        <v>9934.18724822892</v>
      </c>
      <c r="I24" s="7"/>
      <c r="J24" s="7"/>
    </row>
    <row r="25" spans="1:10" ht="12.75">
      <c r="A25" s="21" t="s">
        <v>41</v>
      </c>
      <c r="B25" s="1">
        <v>242546.982295009</v>
      </c>
      <c r="C25" s="112">
        <v>290331.968804159</v>
      </c>
      <c r="D25" s="1">
        <v>262261.7059932397</v>
      </c>
      <c r="E25" s="1"/>
      <c r="F25" s="1">
        <v>9427.2443288702</v>
      </c>
      <c r="G25" s="1">
        <v>11200.0790924846</v>
      </c>
      <c r="H25" s="1">
        <v>10158.665431617264</v>
      </c>
      <c r="I25" s="7"/>
      <c r="J25" s="7"/>
    </row>
    <row r="26" spans="1:10" ht="12.75">
      <c r="A26" s="21" t="s">
        <v>42</v>
      </c>
      <c r="B26" s="1">
        <v>239097.867350967</v>
      </c>
      <c r="C26" s="112">
        <v>294046.023271889</v>
      </c>
      <c r="D26" s="1">
        <v>259072.3205461094</v>
      </c>
      <c r="E26" s="1"/>
      <c r="F26" s="1">
        <v>9235.67285169101</v>
      </c>
      <c r="G26" s="1">
        <v>11245.2188940092</v>
      </c>
      <c r="H26" s="1">
        <v>9966.172041209482</v>
      </c>
      <c r="I26" s="7"/>
      <c r="J26" s="7"/>
    </row>
    <row r="27" spans="1:10" ht="15.75" customHeight="1">
      <c r="A27" s="26" t="s">
        <v>44</v>
      </c>
      <c r="B27" s="26">
        <v>250098.89791551363</v>
      </c>
      <c r="C27" s="113">
        <v>317139.6898878442</v>
      </c>
      <c r="D27" s="26">
        <v>277366.58017730754</v>
      </c>
      <c r="E27" s="26"/>
      <c r="F27" s="26">
        <v>9719.287347170715</v>
      </c>
      <c r="G27" s="26">
        <v>12192.579795546577</v>
      </c>
      <c r="H27" s="26">
        <v>10725.256260107213</v>
      </c>
      <c r="I27" s="7"/>
      <c r="J27" s="7"/>
    </row>
    <row r="28" spans="2:8" ht="24" customHeight="1">
      <c r="B28" s="2"/>
      <c r="C28" s="2"/>
      <c r="D28" s="2"/>
      <c r="E28" s="2"/>
      <c r="F28" s="87"/>
      <c r="G28" s="87"/>
      <c r="H28" s="87"/>
    </row>
  </sheetData>
  <mergeCells count="5">
    <mergeCell ref="A1:I1"/>
    <mergeCell ref="A3:I3"/>
    <mergeCell ref="A4:A5"/>
    <mergeCell ref="B4:D4"/>
    <mergeCell ref="F4:H4"/>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30"/>
  <sheetViews>
    <sheetView zoomScaleSheetLayoutView="100" workbookViewId="0" topLeftCell="A1">
      <selection activeCell="M1" sqref="M1"/>
    </sheetView>
  </sheetViews>
  <sheetFormatPr defaultColWidth="9.140625" defaultRowHeight="12.75"/>
  <cols>
    <col min="1" max="1" width="25.8515625" style="0" customWidth="1"/>
    <col min="2" max="3" width="6.7109375" style="0" customWidth="1"/>
    <col min="4" max="4" width="7.28125" style="0" customWidth="1"/>
    <col min="5" max="5" width="1.8515625" style="0" customWidth="1"/>
    <col min="6" max="7" width="6.7109375" style="0" customWidth="1"/>
    <col min="8" max="8" width="7.28125" style="0" customWidth="1"/>
    <col min="9" max="9" width="1.7109375" style="0" customWidth="1"/>
    <col min="10" max="10" width="6.8515625" style="0" customWidth="1"/>
    <col min="11" max="11" width="6.7109375" style="0" customWidth="1"/>
    <col min="12" max="12" width="7.28125" style="0" customWidth="1"/>
    <col min="13" max="13" width="1.7109375" style="0" customWidth="1"/>
  </cols>
  <sheetData>
    <row r="1" spans="1:12" ht="26.25" customHeight="1">
      <c r="A1" s="148" t="s">
        <v>111</v>
      </c>
      <c r="B1" s="140"/>
      <c r="C1" s="140"/>
      <c r="D1" s="140"/>
      <c r="E1" s="140"/>
      <c r="F1" s="140"/>
      <c r="G1" s="140"/>
      <c r="H1" s="140"/>
      <c r="I1" s="140"/>
      <c r="J1" s="140"/>
      <c r="K1" s="140"/>
      <c r="L1" s="140"/>
    </row>
    <row r="2" spans="1:17" ht="12.75" customHeight="1">
      <c r="A2" s="66"/>
      <c r="B2" s="46"/>
      <c r="C2" s="46"/>
      <c r="D2" s="46"/>
      <c r="E2" s="46"/>
      <c r="F2" s="46"/>
      <c r="G2" s="46"/>
      <c r="H2" s="46"/>
      <c r="I2" s="46"/>
      <c r="J2" s="46"/>
      <c r="K2" s="46"/>
      <c r="L2" s="46"/>
      <c r="P2" s="3"/>
      <c r="Q2" s="3"/>
    </row>
    <row r="3" spans="1:17" ht="42.75" customHeight="1">
      <c r="A3" s="149" t="s">
        <v>112</v>
      </c>
      <c r="B3" s="140"/>
      <c r="C3" s="140"/>
      <c r="D3" s="140"/>
      <c r="E3" s="140"/>
      <c r="F3" s="140"/>
      <c r="G3" s="140"/>
      <c r="H3" s="140"/>
      <c r="I3" s="140"/>
      <c r="J3" s="140"/>
      <c r="K3" s="140"/>
      <c r="L3" s="140"/>
      <c r="P3" s="3"/>
      <c r="Q3" s="3"/>
    </row>
    <row r="4" spans="1:17" ht="15.75" customHeight="1">
      <c r="A4" s="11"/>
      <c r="B4" s="143">
        <v>39448</v>
      </c>
      <c r="C4" s="144"/>
      <c r="D4" s="144"/>
      <c r="E4" s="73"/>
      <c r="F4" s="143">
        <v>39814</v>
      </c>
      <c r="G4" s="144"/>
      <c r="H4" s="144"/>
      <c r="I4" s="18"/>
      <c r="J4" s="143">
        <v>40179</v>
      </c>
      <c r="K4" s="144"/>
      <c r="L4" s="144"/>
      <c r="Q4" s="36"/>
    </row>
    <row r="5" spans="1:17" ht="15.75" customHeight="1">
      <c r="A5" s="12"/>
      <c r="B5" s="19" t="s">
        <v>1</v>
      </c>
      <c r="C5" s="19" t="s">
        <v>0</v>
      </c>
      <c r="D5" s="19" t="s">
        <v>16</v>
      </c>
      <c r="E5" s="64"/>
      <c r="F5" s="19" t="s">
        <v>1</v>
      </c>
      <c r="G5" s="19" t="s">
        <v>0</v>
      </c>
      <c r="H5" s="19" t="s">
        <v>16</v>
      </c>
      <c r="I5" s="19"/>
      <c r="J5" s="19" t="s">
        <v>1</v>
      </c>
      <c r="K5" s="19" t="s">
        <v>0</v>
      </c>
      <c r="L5" s="19" t="s">
        <v>16</v>
      </c>
      <c r="Q5" s="37"/>
    </row>
    <row r="6" spans="1:17" ht="19.5" customHeight="1">
      <c r="A6" s="29" t="s">
        <v>7</v>
      </c>
      <c r="B6" s="8"/>
      <c r="C6" s="8"/>
      <c r="D6" s="8"/>
      <c r="F6" s="21"/>
      <c r="G6" s="21"/>
      <c r="H6" s="21"/>
      <c r="I6" s="8"/>
      <c r="J6" s="21"/>
      <c r="K6" s="21"/>
      <c r="L6" s="21"/>
      <c r="Q6" s="36"/>
    </row>
    <row r="7" spans="1:17" ht="15.75" customHeight="1">
      <c r="A7" s="30" t="s">
        <v>120</v>
      </c>
      <c r="B7" s="1">
        <v>1267</v>
      </c>
      <c r="C7" s="1">
        <v>821</v>
      </c>
      <c r="D7" s="1">
        <f>C7+B7</f>
        <v>2088</v>
      </c>
      <c r="F7" s="1">
        <v>325</v>
      </c>
      <c r="G7" s="1">
        <v>176</v>
      </c>
      <c r="H7" s="1">
        <f>F7+G7</f>
        <v>501</v>
      </c>
      <c r="I7" s="8"/>
      <c r="J7" s="1">
        <v>71</v>
      </c>
      <c r="K7" s="1">
        <v>20</v>
      </c>
      <c r="L7" s="1">
        <f>J7+K7</f>
        <v>91</v>
      </c>
      <c r="Q7" s="36"/>
    </row>
    <row r="8" spans="1:17" ht="12.75">
      <c r="A8" s="31" t="s">
        <v>64</v>
      </c>
      <c r="B8" s="1">
        <v>313</v>
      </c>
      <c r="C8" s="1">
        <v>272</v>
      </c>
      <c r="D8" s="1">
        <f>C8+B8</f>
        <v>585</v>
      </c>
      <c r="F8" s="1">
        <v>123</v>
      </c>
      <c r="G8" s="1">
        <v>97</v>
      </c>
      <c r="H8" s="1">
        <f>F8+G8</f>
        <v>220</v>
      </c>
      <c r="I8" s="8"/>
      <c r="J8" s="1">
        <v>45</v>
      </c>
      <c r="K8" s="1">
        <v>29</v>
      </c>
      <c r="L8" s="1">
        <f>J8+K8</f>
        <v>74</v>
      </c>
      <c r="Q8" s="36"/>
    </row>
    <row r="9" spans="1:17" ht="12.75">
      <c r="A9" s="31" t="s">
        <v>65</v>
      </c>
      <c r="B9" s="1">
        <v>146</v>
      </c>
      <c r="C9" s="1">
        <v>76</v>
      </c>
      <c r="D9" s="1">
        <f>C9+B9</f>
        <v>222</v>
      </c>
      <c r="F9" s="1">
        <v>51</v>
      </c>
      <c r="G9" s="1">
        <v>29</v>
      </c>
      <c r="H9" s="1">
        <f>F9+G9</f>
        <v>80</v>
      </c>
      <c r="I9" s="8"/>
      <c r="J9" s="1">
        <v>20</v>
      </c>
      <c r="K9" s="1">
        <v>3</v>
      </c>
      <c r="L9" s="1">
        <f>J9+K9</f>
        <v>23</v>
      </c>
      <c r="Q9" s="36"/>
    </row>
    <row r="10" spans="1:17" ht="12.75">
      <c r="A10" s="31" t="s">
        <v>66</v>
      </c>
      <c r="B10" s="1">
        <v>30</v>
      </c>
      <c r="C10" s="1">
        <v>17</v>
      </c>
      <c r="D10" s="1">
        <f>C10+B10</f>
        <v>47</v>
      </c>
      <c r="F10" s="1">
        <v>29</v>
      </c>
      <c r="G10" s="1">
        <v>9</v>
      </c>
      <c r="H10" s="1">
        <f>F10+G10</f>
        <v>38</v>
      </c>
      <c r="I10" s="8"/>
      <c r="J10" s="1">
        <v>45</v>
      </c>
      <c r="K10" s="1">
        <v>33</v>
      </c>
      <c r="L10" s="1">
        <f>J10+K10</f>
        <v>78</v>
      </c>
      <c r="Q10" s="36"/>
    </row>
    <row r="11" spans="1:17" ht="12.75">
      <c r="A11" s="31" t="s">
        <v>80</v>
      </c>
      <c r="B11" s="1">
        <v>13</v>
      </c>
      <c r="C11" s="1">
        <v>4</v>
      </c>
      <c r="D11" s="1">
        <f>C11+B11</f>
        <v>17</v>
      </c>
      <c r="F11" s="1">
        <v>6</v>
      </c>
      <c r="G11" s="1">
        <v>0</v>
      </c>
      <c r="H11" s="1">
        <f>F11+G11</f>
        <v>6</v>
      </c>
      <c r="I11" s="8"/>
      <c r="J11" s="1">
        <v>11</v>
      </c>
      <c r="K11" s="1">
        <v>8</v>
      </c>
      <c r="L11" s="1">
        <f>J11+K11</f>
        <v>19</v>
      </c>
      <c r="Q11" s="36"/>
    </row>
    <row r="12" spans="1:17" ht="15.75" customHeight="1">
      <c r="A12" s="31" t="s">
        <v>16</v>
      </c>
      <c r="B12" s="1">
        <f>SUM(B7:B11)</f>
        <v>1769</v>
      </c>
      <c r="C12" s="1">
        <f>SUM(C7:C11)</f>
        <v>1190</v>
      </c>
      <c r="D12" s="1">
        <f>SUM(D7:D11)</f>
        <v>2959</v>
      </c>
      <c r="F12" s="1">
        <f>SUM(F7:F11)</f>
        <v>534</v>
      </c>
      <c r="G12" s="1">
        <f>SUM(G7:G11)</f>
        <v>311</v>
      </c>
      <c r="H12" s="1">
        <f>SUM(H7:H11)</f>
        <v>845</v>
      </c>
      <c r="I12" s="8"/>
      <c r="J12" s="1">
        <f>SUM(J7:J11)</f>
        <v>192</v>
      </c>
      <c r="K12" s="1">
        <f>SUM(K7:K11)</f>
        <v>93</v>
      </c>
      <c r="L12" s="1">
        <f>SUM(L7:L11)</f>
        <v>285</v>
      </c>
      <c r="Q12" s="36"/>
    </row>
    <row r="13" spans="1:17" ht="20.25" customHeight="1">
      <c r="A13" s="29" t="s">
        <v>8</v>
      </c>
      <c r="B13" s="21"/>
      <c r="C13" s="21"/>
      <c r="D13" s="21"/>
      <c r="F13" s="21"/>
      <c r="G13" s="21"/>
      <c r="H13" s="21"/>
      <c r="I13" s="8"/>
      <c r="J13" s="21"/>
      <c r="K13" s="21"/>
      <c r="L13" s="21"/>
      <c r="Q13" s="36"/>
    </row>
    <row r="14" spans="1:17" ht="15.75" customHeight="1">
      <c r="A14" s="30" t="s">
        <v>120</v>
      </c>
      <c r="B14" s="1">
        <v>57760</v>
      </c>
      <c r="C14" s="1">
        <v>41154</v>
      </c>
      <c r="D14" s="1">
        <f>C14+B14</f>
        <v>98914</v>
      </c>
      <c r="F14" s="1">
        <v>34735</v>
      </c>
      <c r="G14" s="1">
        <v>23762</v>
      </c>
      <c r="H14" s="1">
        <f>F14+G14</f>
        <v>58497</v>
      </c>
      <c r="I14" s="8"/>
      <c r="J14" s="1">
        <v>15418</v>
      </c>
      <c r="K14" s="1">
        <v>9881</v>
      </c>
      <c r="L14" s="74">
        <f>J14+K14</f>
        <v>25299</v>
      </c>
      <c r="Q14" s="36"/>
    </row>
    <row r="15" spans="1:17" ht="12.75">
      <c r="A15" s="31" t="s">
        <v>64</v>
      </c>
      <c r="B15" s="1">
        <v>215008</v>
      </c>
      <c r="C15" s="1">
        <v>161411</v>
      </c>
      <c r="D15" s="1">
        <f>C15+B15</f>
        <v>376419</v>
      </c>
      <c r="F15" s="1">
        <v>209350</v>
      </c>
      <c r="G15" s="1">
        <v>155490</v>
      </c>
      <c r="H15" s="1">
        <f>F15+G15</f>
        <v>364840</v>
      </c>
      <c r="I15" s="8"/>
      <c r="J15" s="1">
        <v>199610</v>
      </c>
      <c r="K15" s="1">
        <v>145511</v>
      </c>
      <c r="L15" s="74">
        <f>J15+K15</f>
        <v>345121</v>
      </c>
      <c r="Q15" s="36"/>
    </row>
    <row r="16" spans="1:17" ht="12.75">
      <c r="A16" s="31" t="s">
        <v>65</v>
      </c>
      <c r="B16" s="1">
        <v>94944</v>
      </c>
      <c r="C16" s="1">
        <v>64209</v>
      </c>
      <c r="D16" s="1">
        <f>C16+B16</f>
        <v>159153</v>
      </c>
      <c r="F16" s="1">
        <v>100590</v>
      </c>
      <c r="G16" s="1">
        <v>69599</v>
      </c>
      <c r="H16" s="1">
        <f>F16+G16</f>
        <v>170189</v>
      </c>
      <c r="I16" s="8"/>
      <c r="J16" s="1">
        <v>105171</v>
      </c>
      <c r="K16" s="1">
        <v>74185</v>
      </c>
      <c r="L16" s="74">
        <f>J16+K16</f>
        <v>179356</v>
      </c>
      <c r="Q16" s="36"/>
    </row>
    <row r="17" spans="1:17" ht="12.75">
      <c r="A17" s="31" t="s">
        <v>66</v>
      </c>
      <c r="B17" s="1">
        <v>29610</v>
      </c>
      <c r="C17" s="1">
        <v>14707</v>
      </c>
      <c r="D17" s="1">
        <f>C17+B17</f>
        <v>44317</v>
      </c>
      <c r="F17" s="1">
        <v>31251</v>
      </c>
      <c r="G17" s="1">
        <v>15931</v>
      </c>
      <c r="H17" s="1">
        <f>F17+G17</f>
        <v>47182</v>
      </c>
      <c r="I17" s="8"/>
      <c r="J17" s="1">
        <v>32836</v>
      </c>
      <c r="K17" s="1">
        <v>17249</v>
      </c>
      <c r="L17" s="74">
        <f>J17+K17</f>
        <v>50085</v>
      </c>
      <c r="Q17" s="36"/>
    </row>
    <row r="18" spans="1:17" ht="12.75">
      <c r="A18" s="31" t="s">
        <v>80</v>
      </c>
      <c r="B18" s="1">
        <v>3658</v>
      </c>
      <c r="C18" s="1">
        <v>1686</v>
      </c>
      <c r="D18" s="1">
        <f>C18+B18</f>
        <v>5344</v>
      </c>
      <c r="F18" s="1">
        <v>4116</v>
      </c>
      <c r="G18" s="1">
        <v>1961</v>
      </c>
      <c r="H18" s="1">
        <f>F18+G18</f>
        <v>6077</v>
      </c>
      <c r="I18" s="8"/>
      <c r="J18" s="1">
        <v>4661</v>
      </c>
      <c r="K18" s="1">
        <v>2326</v>
      </c>
      <c r="L18" s="74">
        <f>J18+K18</f>
        <v>6987</v>
      </c>
      <c r="Q18" s="36"/>
    </row>
    <row r="19" spans="1:17" ht="15.75" customHeight="1">
      <c r="A19" s="31" t="s">
        <v>16</v>
      </c>
      <c r="B19" s="1">
        <f>SUM(B14:B18)</f>
        <v>400980</v>
      </c>
      <c r="C19" s="1">
        <f>SUM(C14:C18)</f>
        <v>283167</v>
      </c>
      <c r="D19" s="1">
        <f>SUM(D14:D18)</f>
        <v>684147</v>
      </c>
      <c r="F19" s="1">
        <f>SUM(F14:F18)</f>
        <v>380042</v>
      </c>
      <c r="G19" s="1">
        <f>SUM(G14:G18)</f>
        <v>266743</v>
      </c>
      <c r="H19" s="1">
        <f>SUM(H14:H18)</f>
        <v>646785</v>
      </c>
      <c r="I19" s="8"/>
      <c r="J19" s="1">
        <f>SUM(J14:J18)</f>
        <v>357696</v>
      </c>
      <c r="K19" s="1">
        <f>SUM(K14:K18)</f>
        <v>249152</v>
      </c>
      <c r="L19" s="1">
        <f>SUM(L14:L18)</f>
        <v>606848</v>
      </c>
      <c r="Q19" s="36"/>
    </row>
    <row r="20" spans="1:17" ht="20.25" customHeight="1">
      <c r="A20" s="29" t="s">
        <v>9</v>
      </c>
      <c r="B20" s="21"/>
      <c r="C20" s="21"/>
      <c r="D20" s="21"/>
      <c r="F20" s="21"/>
      <c r="G20" s="21"/>
      <c r="H20" s="21"/>
      <c r="I20" s="8"/>
      <c r="J20" s="21"/>
      <c r="K20" s="21"/>
      <c r="L20" s="21"/>
      <c r="Q20" s="36"/>
    </row>
    <row r="21" spans="1:17" ht="15" customHeight="1">
      <c r="A21" s="30" t="s">
        <v>120</v>
      </c>
      <c r="B21" s="1">
        <f aca="true" t="shared" si="0" ref="B21:C25">B7+B14</f>
        <v>59027</v>
      </c>
      <c r="C21" s="1">
        <f t="shared" si="0"/>
        <v>41975</v>
      </c>
      <c r="D21" s="1">
        <f>B21+C21</f>
        <v>101002</v>
      </c>
      <c r="F21" s="1">
        <f aca="true" t="shared" si="1" ref="F21:H25">F7+F14</f>
        <v>35060</v>
      </c>
      <c r="G21" s="1">
        <f t="shared" si="1"/>
        <v>23938</v>
      </c>
      <c r="H21" s="1">
        <f t="shared" si="1"/>
        <v>58998</v>
      </c>
      <c r="I21" s="8"/>
      <c r="J21" s="1">
        <f>J7+J14</f>
        <v>15489</v>
      </c>
      <c r="K21" s="1">
        <f aca="true" t="shared" si="2" ref="K21:L25">K7+K14</f>
        <v>9901</v>
      </c>
      <c r="L21" s="74">
        <f t="shared" si="2"/>
        <v>25390</v>
      </c>
      <c r="Q21" s="36"/>
    </row>
    <row r="22" spans="1:17" ht="12.75">
      <c r="A22" s="31" t="s">
        <v>64</v>
      </c>
      <c r="B22" s="1">
        <f t="shared" si="0"/>
        <v>215321</v>
      </c>
      <c r="C22" s="1">
        <f t="shared" si="0"/>
        <v>161683</v>
      </c>
      <c r="D22" s="1">
        <f>B22+C22</f>
        <v>377004</v>
      </c>
      <c r="F22" s="1">
        <f t="shared" si="1"/>
        <v>209473</v>
      </c>
      <c r="G22" s="1">
        <f t="shared" si="1"/>
        <v>155587</v>
      </c>
      <c r="H22" s="1">
        <f t="shared" si="1"/>
        <v>365060</v>
      </c>
      <c r="I22" s="8"/>
      <c r="J22" s="1">
        <f>J8+J15</f>
        <v>199655</v>
      </c>
      <c r="K22" s="1">
        <f t="shared" si="2"/>
        <v>145540</v>
      </c>
      <c r="L22" s="74">
        <f>L8+L15</f>
        <v>345195</v>
      </c>
      <c r="Q22" s="36"/>
    </row>
    <row r="23" spans="1:17" ht="12.75">
      <c r="A23" s="31" t="s">
        <v>65</v>
      </c>
      <c r="B23" s="1">
        <f t="shared" si="0"/>
        <v>95090</v>
      </c>
      <c r="C23" s="1">
        <f t="shared" si="0"/>
        <v>64285</v>
      </c>
      <c r="D23" s="1">
        <f>B23+C23</f>
        <v>159375</v>
      </c>
      <c r="F23" s="1">
        <f t="shared" si="1"/>
        <v>100641</v>
      </c>
      <c r="G23" s="1">
        <f t="shared" si="1"/>
        <v>69628</v>
      </c>
      <c r="H23" s="1">
        <f t="shared" si="1"/>
        <v>170269</v>
      </c>
      <c r="I23" s="8"/>
      <c r="J23" s="1">
        <f>J9+J16</f>
        <v>105191</v>
      </c>
      <c r="K23" s="1">
        <f t="shared" si="2"/>
        <v>74188</v>
      </c>
      <c r="L23" s="74">
        <f>L9+L16</f>
        <v>179379</v>
      </c>
      <c r="Q23" s="36"/>
    </row>
    <row r="24" spans="1:17" ht="12.75">
      <c r="A24" s="31" t="s">
        <v>66</v>
      </c>
      <c r="B24" s="1">
        <f t="shared" si="0"/>
        <v>29640</v>
      </c>
      <c r="C24" s="1">
        <f t="shared" si="0"/>
        <v>14724</v>
      </c>
      <c r="D24" s="1">
        <f>B24+C24</f>
        <v>44364</v>
      </c>
      <c r="F24" s="1">
        <f t="shared" si="1"/>
        <v>31280</v>
      </c>
      <c r="G24" s="1">
        <f t="shared" si="1"/>
        <v>15940</v>
      </c>
      <c r="H24" s="1">
        <f t="shared" si="1"/>
        <v>47220</v>
      </c>
      <c r="I24" s="8"/>
      <c r="J24" s="1">
        <f>J10+J17</f>
        <v>32881</v>
      </c>
      <c r="K24" s="1">
        <f t="shared" si="2"/>
        <v>17282</v>
      </c>
      <c r="L24" s="74">
        <f>L10+L17</f>
        <v>50163</v>
      </c>
      <c r="Q24" s="36"/>
    </row>
    <row r="25" spans="1:17" ht="12.75">
      <c r="A25" s="31" t="s">
        <v>80</v>
      </c>
      <c r="B25" s="1">
        <f t="shared" si="0"/>
        <v>3671</v>
      </c>
      <c r="C25" s="1">
        <f t="shared" si="0"/>
        <v>1690</v>
      </c>
      <c r="D25" s="1">
        <f>B25+C25</f>
        <v>5361</v>
      </c>
      <c r="F25" s="1">
        <f t="shared" si="1"/>
        <v>4122</v>
      </c>
      <c r="G25" s="1">
        <f t="shared" si="1"/>
        <v>1961</v>
      </c>
      <c r="H25" s="1">
        <f t="shared" si="1"/>
        <v>6083</v>
      </c>
      <c r="I25" s="8"/>
      <c r="J25" s="1">
        <f>J11+J18</f>
        <v>4672</v>
      </c>
      <c r="K25" s="1">
        <f t="shared" si="2"/>
        <v>2334</v>
      </c>
      <c r="L25" s="74">
        <f>L11+L18</f>
        <v>7006</v>
      </c>
      <c r="Q25" s="36"/>
    </row>
    <row r="26" spans="1:17" ht="15.75" customHeight="1">
      <c r="A26" s="32" t="s">
        <v>16</v>
      </c>
      <c r="B26" s="26">
        <f>SUM(B21:B25)</f>
        <v>402749</v>
      </c>
      <c r="C26" s="26">
        <f>SUM(C21:C25)</f>
        <v>284357</v>
      </c>
      <c r="D26" s="26">
        <f>SUM(D21:D25)</f>
        <v>687106</v>
      </c>
      <c r="E26" s="64"/>
      <c r="F26" s="26">
        <f>SUM(F21:F25)</f>
        <v>380576</v>
      </c>
      <c r="G26" s="26">
        <f>SUM(G21:G25)</f>
        <v>267054</v>
      </c>
      <c r="H26" s="26">
        <f>SUM(H21:H25)</f>
        <v>647630</v>
      </c>
      <c r="I26" s="12"/>
      <c r="J26" s="26">
        <f>SUM(J21:J25)</f>
        <v>357888</v>
      </c>
      <c r="K26" s="26">
        <f>SUM(K21:K25)</f>
        <v>249245</v>
      </c>
      <c r="L26" s="26">
        <f>SUM(L21:L25)</f>
        <v>607133</v>
      </c>
      <c r="M26" s="3"/>
      <c r="Q26" s="36"/>
    </row>
    <row r="27" spans="16:17" ht="24" customHeight="1">
      <c r="P27" s="3"/>
      <c r="Q27" s="3"/>
    </row>
    <row r="28" spans="16:17" ht="12.75">
      <c r="P28" s="3"/>
      <c r="Q28" s="3"/>
    </row>
    <row r="29" spans="16:17" ht="12.75">
      <c r="P29" s="3"/>
      <c r="Q29" s="3"/>
    </row>
    <row r="30" spans="16:17" ht="12.75">
      <c r="P30" s="3"/>
      <c r="Q30" s="3"/>
    </row>
  </sheetData>
  <mergeCells count="5">
    <mergeCell ref="A1:L1"/>
    <mergeCell ref="A3:L3"/>
    <mergeCell ref="F4:H4"/>
    <mergeCell ref="J4:L4"/>
    <mergeCell ref="B4:D4"/>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46"/>
  <sheetViews>
    <sheetView workbookViewId="0" topLeftCell="A1">
      <selection activeCell="K2" sqref="K2"/>
    </sheetView>
  </sheetViews>
  <sheetFormatPr defaultColWidth="9.140625" defaultRowHeight="12.75"/>
  <cols>
    <col min="1" max="1" width="21.421875" style="0" customWidth="1"/>
    <col min="2" max="2" width="7.28125" style="0" customWidth="1"/>
    <col min="3" max="3" width="7.8515625" style="6" customWidth="1"/>
    <col min="4" max="4" width="3.7109375" style="0" customWidth="1"/>
    <col min="5" max="5" width="2.7109375" style="0" customWidth="1"/>
    <col min="6" max="6" width="6.421875" style="0" customWidth="1"/>
    <col min="7" max="7" width="3.7109375" style="0" customWidth="1"/>
    <col min="8" max="8" width="2.8515625" style="0" customWidth="1"/>
    <col min="9" max="9" width="7.7109375" style="0" customWidth="1"/>
    <col min="10" max="10" width="5.00390625" style="0" customWidth="1"/>
  </cols>
  <sheetData>
    <row r="1" spans="1:11" ht="37.5" customHeight="1">
      <c r="A1" s="151" t="s">
        <v>139</v>
      </c>
      <c r="B1" s="151"/>
      <c r="C1" s="151"/>
      <c r="D1" s="151"/>
      <c r="E1" s="151"/>
      <c r="F1" s="151"/>
      <c r="G1" s="151"/>
      <c r="H1" s="151"/>
      <c r="I1" s="151"/>
      <c r="J1" s="151"/>
      <c r="K1" s="151"/>
    </row>
    <row r="2" spans="1:10" ht="12.75" customHeight="1">
      <c r="A2" s="71"/>
      <c r="B2" s="67"/>
      <c r="C2" s="67"/>
      <c r="D2" s="67"/>
      <c r="E2" s="67"/>
      <c r="F2" s="67"/>
      <c r="G2" s="67"/>
      <c r="H2" s="72"/>
      <c r="I2" s="72"/>
      <c r="J2" s="7"/>
    </row>
    <row r="3" spans="1:11" ht="45" customHeight="1">
      <c r="A3" s="152" t="s">
        <v>138</v>
      </c>
      <c r="B3" s="152"/>
      <c r="C3" s="152"/>
      <c r="D3" s="152"/>
      <c r="E3" s="152"/>
      <c r="F3" s="152"/>
      <c r="G3" s="152"/>
      <c r="H3" s="152"/>
      <c r="I3" s="152"/>
      <c r="J3" s="152"/>
      <c r="K3" s="152"/>
    </row>
    <row r="4" spans="1:10" ht="15.75" customHeight="1">
      <c r="A4" s="28" t="s">
        <v>10</v>
      </c>
      <c r="B4" s="44"/>
      <c r="C4" s="49" t="s">
        <v>1</v>
      </c>
      <c r="D4" s="49"/>
      <c r="E4" s="28"/>
      <c r="F4" s="47" t="s">
        <v>0</v>
      </c>
      <c r="G4" s="47"/>
      <c r="H4" s="28"/>
      <c r="I4" s="47" t="s">
        <v>16</v>
      </c>
      <c r="J4" s="47"/>
    </row>
    <row r="5" spans="1:10" ht="15.75" customHeight="1">
      <c r="A5" s="27"/>
      <c r="B5" s="45"/>
      <c r="C5" s="19" t="s">
        <v>11</v>
      </c>
      <c r="D5" s="50" t="s">
        <v>12</v>
      </c>
      <c r="E5" s="19"/>
      <c r="F5" s="19" t="s">
        <v>11</v>
      </c>
      <c r="G5" s="19" t="s">
        <v>12</v>
      </c>
      <c r="H5" s="19"/>
      <c r="I5" s="19" t="s">
        <v>11</v>
      </c>
      <c r="J5" s="19" t="s">
        <v>12</v>
      </c>
    </row>
    <row r="6" spans="1:10" ht="20.25" customHeight="1">
      <c r="A6" s="22" t="s">
        <v>2</v>
      </c>
      <c r="B6" s="25"/>
      <c r="C6" s="1"/>
      <c r="D6" s="51"/>
      <c r="E6" s="1"/>
      <c r="F6" s="1"/>
      <c r="G6" s="1"/>
      <c r="H6" s="1"/>
      <c r="I6" s="1"/>
      <c r="J6" s="1"/>
    </row>
    <row r="7" spans="1:10" ht="15.75" customHeight="1">
      <c r="A7" s="33" t="s">
        <v>68</v>
      </c>
      <c r="B7" s="25"/>
      <c r="C7" s="1">
        <v>90836</v>
      </c>
      <c r="D7" s="1">
        <f aca="true" t="shared" si="0" ref="D7:D16">ROUND(C7/$C$17*100,0)</f>
        <v>25</v>
      </c>
      <c r="E7" s="1"/>
      <c r="F7" s="1">
        <v>63954</v>
      </c>
      <c r="G7" s="1">
        <f aca="true" t="shared" si="1" ref="G7:G16">ROUND(F7/$F$17*100,0)</f>
        <v>26</v>
      </c>
      <c r="H7" s="1"/>
      <c r="I7" s="1">
        <f aca="true" t="shared" si="2" ref="I7:I16">C7+F7</f>
        <v>154790</v>
      </c>
      <c r="J7" s="1">
        <v>26</v>
      </c>
    </row>
    <row r="8" spans="1:10" ht="12.75">
      <c r="A8" s="33" t="s">
        <v>122</v>
      </c>
      <c r="B8" s="25"/>
      <c r="C8" s="1">
        <v>135283</v>
      </c>
      <c r="D8" s="1">
        <f t="shared" si="0"/>
        <v>38</v>
      </c>
      <c r="E8" s="1"/>
      <c r="F8" s="1">
        <v>89553</v>
      </c>
      <c r="G8" s="1">
        <f t="shared" si="1"/>
        <v>36</v>
      </c>
      <c r="H8" s="1"/>
      <c r="I8" s="1">
        <f t="shared" si="2"/>
        <v>224836</v>
      </c>
      <c r="J8" s="1">
        <f aca="true" t="shared" si="3" ref="J8:J16">ROUND(I8/$I$17*100,0)</f>
        <v>37</v>
      </c>
    </row>
    <row r="9" spans="1:10" ht="12.75">
      <c r="A9" s="33" t="s">
        <v>71</v>
      </c>
      <c r="B9" s="25"/>
      <c r="C9" s="1">
        <v>45810</v>
      </c>
      <c r="D9" s="1">
        <f t="shared" si="0"/>
        <v>13</v>
      </c>
      <c r="E9" s="1"/>
      <c r="F9" s="1">
        <v>30911</v>
      </c>
      <c r="G9" s="1">
        <f t="shared" si="1"/>
        <v>12</v>
      </c>
      <c r="H9" s="1"/>
      <c r="I9" s="1">
        <f t="shared" si="2"/>
        <v>76721</v>
      </c>
      <c r="J9" s="1">
        <f t="shared" si="3"/>
        <v>13</v>
      </c>
    </row>
    <row r="10" spans="1:10" ht="12.75">
      <c r="A10" s="33" t="s">
        <v>72</v>
      </c>
      <c r="B10" s="25"/>
      <c r="C10" s="1">
        <v>31640</v>
      </c>
      <c r="D10" s="1">
        <f t="shared" si="0"/>
        <v>9</v>
      </c>
      <c r="E10" s="1"/>
      <c r="F10" s="1">
        <v>22808</v>
      </c>
      <c r="G10" s="1">
        <f t="shared" si="1"/>
        <v>9</v>
      </c>
      <c r="H10" s="1"/>
      <c r="I10" s="1">
        <f t="shared" si="2"/>
        <v>54448</v>
      </c>
      <c r="J10" s="1">
        <f t="shared" si="3"/>
        <v>9</v>
      </c>
    </row>
    <row r="11" spans="1:10" ht="12.75">
      <c r="A11" s="33" t="s">
        <v>73</v>
      </c>
      <c r="B11" s="25"/>
      <c r="C11" s="1">
        <v>21085</v>
      </c>
      <c r="D11" s="1">
        <f t="shared" si="0"/>
        <v>6</v>
      </c>
      <c r="E11" s="1"/>
      <c r="F11" s="1">
        <v>15581</v>
      </c>
      <c r="G11" s="1">
        <f t="shared" si="1"/>
        <v>6</v>
      </c>
      <c r="H11" s="1"/>
      <c r="I11" s="1">
        <f t="shared" si="2"/>
        <v>36666</v>
      </c>
      <c r="J11" s="1">
        <f t="shared" si="3"/>
        <v>6</v>
      </c>
    </row>
    <row r="12" spans="1:10" ht="12.75">
      <c r="A12" s="33" t="s">
        <v>74</v>
      </c>
      <c r="B12" s="25"/>
      <c r="C12" s="1">
        <v>13582</v>
      </c>
      <c r="D12" s="1">
        <f t="shared" si="0"/>
        <v>4</v>
      </c>
      <c r="E12" s="1"/>
      <c r="F12" s="1">
        <v>9968</v>
      </c>
      <c r="G12" s="1">
        <f t="shared" si="1"/>
        <v>4</v>
      </c>
      <c r="H12" s="1"/>
      <c r="I12" s="1">
        <f t="shared" si="2"/>
        <v>23550</v>
      </c>
      <c r="J12" s="1">
        <f t="shared" si="3"/>
        <v>4</v>
      </c>
    </row>
    <row r="13" spans="1:10" ht="12.75">
      <c r="A13" s="33" t="s">
        <v>75</v>
      </c>
      <c r="B13" s="25"/>
      <c r="C13" s="1">
        <v>8169</v>
      </c>
      <c r="D13" s="1">
        <f t="shared" si="0"/>
        <v>2</v>
      </c>
      <c r="E13" s="1"/>
      <c r="F13" s="1">
        <v>6398</v>
      </c>
      <c r="G13" s="1">
        <f t="shared" si="1"/>
        <v>3</v>
      </c>
      <c r="H13" s="1"/>
      <c r="I13" s="1">
        <f t="shared" si="2"/>
        <v>14567</v>
      </c>
      <c r="J13" s="1">
        <f t="shared" si="3"/>
        <v>2</v>
      </c>
    </row>
    <row r="14" spans="1:10" ht="12.75">
      <c r="A14" s="33" t="s">
        <v>76</v>
      </c>
      <c r="B14" s="25"/>
      <c r="C14" s="1">
        <v>7340</v>
      </c>
      <c r="D14" s="1">
        <f t="shared" si="0"/>
        <v>2</v>
      </c>
      <c r="E14" s="1"/>
      <c r="F14" s="1">
        <v>5893</v>
      </c>
      <c r="G14" s="1">
        <f t="shared" si="1"/>
        <v>2</v>
      </c>
      <c r="H14" s="1"/>
      <c r="I14" s="1">
        <f t="shared" si="2"/>
        <v>13233</v>
      </c>
      <c r="J14" s="1">
        <f t="shared" si="3"/>
        <v>2</v>
      </c>
    </row>
    <row r="15" spans="1:10" ht="12.75">
      <c r="A15" s="33" t="s">
        <v>77</v>
      </c>
      <c r="B15" s="25"/>
      <c r="C15" s="1">
        <v>4009</v>
      </c>
      <c r="D15" s="1">
        <f t="shared" si="0"/>
        <v>1</v>
      </c>
      <c r="E15" s="1"/>
      <c r="F15" s="1">
        <v>3978</v>
      </c>
      <c r="G15" s="1">
        <f t="shared" si="1"/>
        <v>2</v>
      </c>
      <c r="H15" s="1"/>
      <c r="I15" s="1">
        <f t="shared" si="2"/>
        <v>7987</v>
      </c>
      <c r="J15" s="1">
        <f t="shared" si="3"/>
        <v>1</v>
      </c>
    </row>
    <row r="16" spans="1:10" ht="12.75">
      <c r="A16" s="33" t="s">
        <v>78</v>
      </c>
      <c r="B16" s="25"/>
      <c r="C16" s="1">
        <v>134</v>
      </c>
      <c r="D16" s="1">
        <f t="shared" si="0"/>
        <v>0</v>
      </c>
      <c r="E16" s="1"/>
      <c r="F16" s="1">
        <v>201</v>
      </c>
      <c r="G16" s="1">
        <f t="shared" si="1"/>
        <v>0</v>
      </c>
      <c r="H16" s="1"/>
      <c r="I16" s="1">
        <f t="shared" si="2"/>
        <v>335</v>
      </c>
      <c r="J16" s="1">
        <f t="shared" si="3"/>
        <v>0</v>
      </c>
    </row>
    <row r="17" spans="1:10" ht="15.75" customHeight="1">
      <c r="A17" s="34" t="s">
        <v>16</v>
      </c>
      <c r="B17" s="25"/>
      <c r="C17" s="53">
        <f>SUM(C7:C16)</f>
        <v>357888</v>
      </c>
      <c r="D17" s="54">
        <f>SUM(D7:D16)</f>
        <v>100</v>
      </c>
      <c r="E17" s="53"/>
      <c r="F17" s="53">
        <f>SUM(F7:F16)</f>
        <v>249245</v>
      </c>
      <c r="G17" s="53">
        <f>SUM(G7:G16)</f>
        <v>100</v>
      </c>
      <c r="H17" s="53"/>
      <c r="I17" s="53">
        <f>SUM(I7:I16)</f>
        <v>607133</v>
      </c>
      <c r="J17" s="53">
        <f>SUM(J7:J16)</f>
        <v>100</v>
      </c>
    </row>
    <row r="18" spans="1:10" ht="12.75" customHeight="1">
      <c r="A18" s="33"/>
      <c r="B18" s="25"/>
      <c r="C18" s="1"/>
      <c r="D18" s="51"/>
      <c r="E18" s="1"/>
      <c r="F18" s="1"/>
      <c r="G18" s="4"/>
      <c r="H18" s="1"/>
      <c r="I18" s="1"/>
      <c r="J18" s="1"/>
    </row>
    <row r="19" spans="1:10" ht="20.25" customHeight="1">
      <c r="A19" s="55" t="s">
        <v>49</v>
      </c>
      <c r="B19" s="25"/>
      <c r="C19" s="1"/>
      <c r="D19" s="51"/>
      <c r="E19" s="1"/>
      <c r="F19" s="1"/>
      <c r="G19" s="1"/>
      <c r="H19" s="1"/>
      <c r="I19" s="1"/>
      <c r="J19" s="1"/>
    </row>
    <row r="20" spans="1:10" ht="15.75" customHeight="1">
      <c r="A20" s="33" t="s">
        <v>68</v>
      </c>
      <c r="B20" s="25"/>
      <c r="C20" s="1">
        <v>30</v>
      </c>
      <c r="D20" s="1">
        <f aca="true" t="shared" si="4" ref="D20:D29">ROUND(C20/$C$30*100,0)</f>
        <v>67</v>
      </c>
      <c r="E20" s="1"/>
      <c r="F20" s="1">
        <v>13</v>
      </c>
      <c r="G20" s="1">
        <f aca="true" t="shared" si="5" ref="G20:G29">ROUND(F20/$F$30*100,0)</f>
        <v>68</v>
      </c>
      <c r="H20" s="1"/>
      <c r="I20" s="1">
        <f>C20+F20</f>
        <v>43</v>
      </c>
      <c r="J20" s="1">
        <f aca="true" t="shared" si="6" ref="J20:J29">ROUND(I20/$I$30*100,0)</f>
        <v>67</v>
      </c>
    </row>
    <row r="21" spans="1:10" ht="12.75">
      <c r="A21" s="33" t="s">
        <v>122</v>
      </c>
      <c r="B21" s="25"/>
      <c r="C21" s="80">
        <v>15</v>
      </c>
      <c r="D21" s="80">
        <f t="shared" si="4"/>
        <v>33</v>
      </c>
      <c r="E21" s="80"/>
      <c r="F21" s="80">
        <v>6</v>
      </c>
      <c r="G21" s="1">
        <f t="shared" si="5"/>
        <v>32</v>
      </c>
      <c r="H21" s="1"/>
      <c r="I21" s="1">
        <f>C21+F21</f>
        <v>21</v>
      </c>
      <c r="J21" s="1">
        <f t="shared" si="6"/>
        <v>33</v>
      </c>
    </row>
    <row r="22" spans="1:10" ht="12.75">
      <c r="A22" s="33" t="s">
        <v>71</v>
      </c>
      <c r="B22" s="25"/>
      <c r="C22" s="1">
        <v>0</v>
      </c>
      <c r="D22" s="1">
        <f t="shared" si="4"/>
        <v>0</v>
      </c>
      <c r="E22" s="1"/>
      <c r="F22" s="1">
        <v>0</v>
      </c>
      <c r="G22" s="1">
        <f t="shared" si="5"/>
        <v>0</v>
      </c>
      <c r="H22" s="1"/>
      <c r="I22" s="1">
        <f>C22+F22</f>
        <v>0</v>
      </c>
      <c r="J22" s="1">
        <f t="shared" si="6"/>
        <v>0</v>
      </c>
    </row>
    <row r="23" spans="1:10" ht="12.75">
      <c r="A23" s="33" t="s">
        <v>72</v>
      </c>
      <c r="B23" s="25"/>
      <c r="C23" s="1">
        <v>0</v>
      </c>
      <c r="D23" s="1">
        <f t="shared" si="4"/>
        <v>0</v>
      </c>
      <c r="E23" s="1"/>
      <c r="F23" s="1">
        <v>0</v>
      </c>
      <c r="G23" s="1">
        <f t="shared" si="5"/>
        <v>0</v>
      </c>
      <c r="H23" s="1"/>
      <c r="I23" s="1">
        <f aca="true" t="shared" si="7" ref="I23:I29">C23+F23</f>
        <v>0</v>
      </c>
      <c r="J23" s="1">
        <f t="shared" si="6"/>
        <v>0</v>
      </c>
    </row>
    <row r="24" spans="1:10" ht="12.75">
      <c r="A24" s="33" t="s">
        <v>73</v>
      </c>
      <c r="B24" s="25"/>
      <c r="C24" s="1">
        <v>0</v>
      </c>
      <c r="D24" s="1">
        <f t="shared" si="4"/>
        <v>0</v>
      </c>
      <c r="E24" s="1"/>
      <c r="F24" s="1">
        <v>0</v>
      </c>
      <c r="G24" s="1">
        <f t="shared" si="5"/>
        <v>0</v>
      </c>
      <c r="H24" s="1"/>
      <c r="I24" s="1">
        <f t="shared" si="7"/>
        <v>0</v>
      </c>
      <c r="J24" s="1">
        <f t="shared" si="6"/>
        <v>0</v>
      </c>
    </row>
    <row r="25" spans="1:10" ht="12.75">
      <c r="A25" s="33" t="s">
        <v>74</v>
      </c>
      <c r="B25" s="25"/>
      <c r="C25" s="1">
        <v>0</v>
      </c>
      <c r="D25" s="1">
        <f t="shared" si="4"/>
        <v>0</v>
      </c>
      <c r="E25" s="1"/>
      <c r="F25" s="1">
        <v>0</v>
      </c>
      <c r="G25" s="1">
        <f t="shared" si="5"/>
        <v>0</v>
      </c>
      <c r="H25" s="1"/>
      <c r="I25" s="1">
        <f t="shared" si="7"/>
        <v>0</v>
      </c>
      <c r="J25" s="1">
        <f t="shared" si="6"/>
        <v>0</v>
      </c>
    </row>
    <row r="26" spans="1:10" ht="12.75">
      <c r="A26" s="33" t="s">
        <v>75</v>
      </c>
      <c r="B26" s="25"/>
      <c r="C26" s="1">
        <v>0</v>
      </c>
      <c r="D26" s="1">
        <f t="shared" si="4"/>
        <v>0</v>
      </c>
      <c r="E26" s="1"/>
      <c r="F26" s="1">
        <v>0</v>
      </c>
      <c r="G26" s="1">
        <f t="shared" si="5"/>
        <v>0</v>
      </c>
      <c r="H26" s="1"/>
      <c r="I26" s="1">
        <f t="shared" si="7"/>
        <v>0</v>
      </c>
      <c r="J26" s="1">
        <f t="shared" si="6"/>
        <v>0</v>
      </c>
    </row>
    <row r="27" spans="1:10" ht="12.75">
      <c r="A27" s="33" t="s">
        <v>76</v>
      </c>
      <c r="B27" s="25"/>
      <c r="C27" s="1">
        <v>0</v>
      </c>
      <c r="D27" s="1">
        <f t="shared" si="4"/>
        <v>0</v>
      </c>
      <c r="E27" s="1"/>
      <c r="F27" s="1">
        <v>0</v>
      </c>
      <c r="G27" s="1">
        <f t="shared" si="5"/>
        <v>0</v>
      </c>
      <c r="H27" s="1"/>
      <c r="I27" s="1">
        <f t="shared" si="7"/>
        <v>0</v>
      </c>
      <c r="J27" s="1">
        <f t="shared" si="6"/>
        <v>0</v>
      </c>
    </row>
    <row r="28" spans="1:10" ht="12.75">
      <c r="A28" s="33" t="s">
        <v>77</v>
      </c>
      <c r="B28" s="25"/>
      <c r="C28" s="1">
        <v>0</v>
      </c>
      <c r="D28" s="1">
        <f t="shared" si="4"/>
        <v>0</v>
      </c>
      <c r="E28" s="1"/>
      <c r="F28" s="1">
        <v>0</v>
      </c>
      <c r="G28" s="1">
        <f t="shared" si="5"/>
        <v>0</v>
      </c>
      <c r="H28" s="1"/>
      <c r="I28" s="1">
        <f t="shared" si="7"/>
        <v>0</v>
      </c>
      <c r="J28" s="1">
        <f t="shared" si="6"/>
        <v>0</v>
      </c>
    </row>
    <row r="29" spans="1:10" ht="12.75">
      <c r="A29" s="33" t="s">
        <v>78</v>
      </c>
      <c r="B29" s="25"/>
      <c r="C29" s="1">
        <v>0</v>
      </c>
      <c r="D29" s="1">
        <f t="shared" si="4"/>
        <v>0</v>
      </c>
      <c r="E29" s="1"/>
      <c r="F29" s="1">
        <v>0</v>
      </c>
      <c r="G29" s="1">
        <f t="shared" si="5"/>
        <v>0</v>
      </c>
      <c r="H29" s="1"/>
      <c r="I29" s="1">
        <f t="shared" si="7"/>
        <v>0</v>
      </c>
      <c r="J29" s="1">
        <f t="shared" si="6"/>
        <v>0</v>
      </c>
    </row>
    <row r="30" spans="1:10" ht="15.75" customHeight="1">
      <c r="A30" s="34" t="s">
        <v>16</v>
      </c>
      <c r="B30" s="25"/>
      <c r="C30" s="1">
        <f>SUM(C20:C29)</f>
        <v>45</v>
      </c>
      <c r="D30" s="52">
        <f>SUM(D20:D29)</f>
        <v>100</v>
      </c>
      <c r="E30" s="1"/>
      <c r="F30" s="1">
        <f>SUM(F20:F29)</f>
        <v>19</v>
      </c>
      <c r="G30" s="1">
        <f>SUM(G20:G29)</f>
        <v>100</v>
      </c>
      <c r="H30" s="1"/>
      <c r="I30" s="1">
        <f>SUM(I20:I29)</f>
        <v>64</v>
      </c>
      <c r="J30" s="1">
        <f>SUM(J20:J29)</f>
        <v>100</v>
      </c>
    </row>
    <row r="31" spans="1:10" ht="12.75" customHeight="1">
      <c r="A31" s="33"/>
      <c r="B31" s="25"/>
      <c r="C31" s="1"/>
      <c r="D31" s="51"/>
      <c r="E31" s="1"/>
      <c r="F31" s="1"/>
      <c r="G31" s="1"/>
      <c r="H31" s="1"/>
      <c r="I31" s="1"/>
      <c r="J31" s="1"/>
    </row>
    <row r="32" spans="1:10" ht="21" customHeight="1">
      <c r="A32" s="56" t="s">
        <v>6</v>
      </c>
      <c r="B32" s="25"/>
      <c r="C32" s="1"/>
      <c r="D32" s="51"/>
      <c r="E32" s="1"/>
      <c r="F32" s="1"/>
      <c r="G32" s="1"/>
      <c r="H32" s="1"/>
      <c r="I32" s="1"/>
      <c r="J32" s="1"/>
    </row>
    <row r="33" spans="1:10" ht="15.75" customHeight="1">
      <c r="A33" s="33" t="s">
        <v>68</v>
      </c>
      <c r="B33" s="25"/>
      <c r="C33" s="1">
        <v>90866</v>
      </c>
      <c r="D33" s="1">
        <f>ROUND(C33/$C$44*100,0)</f>
        <v>25</v>
      </c>
      <c r="E33" s="1"/>
      <c r="F33" s="1">
        <v>63967</v>
      </c>
      <c r="G33" s="1">
        <f>ROUND(F33/$F$44*100,0)</f>
        <v>26</v>
      </c>
      <c r="H33" s="1"/>
      <c r="I33" s="1">
        <f>F33+C33</f>
        <v>154833</v>
      </c>
      <c r="J33" s="80">
        <v>26</v>
      </c>
    </row>
    <row r="34" spans="1:10" ht="12.75">
      <c r="A34" s="33" t="s">
        <v>69</v>
      </c>
      <c r="B34" s="25"/>
      <c r="C34" s="1">
        <v>73174</v>
      </c>
      <c r="D34" s="80">
        <v>21</v>
      </c>
      <c r="E34" s="1"/>
      <c r="F34" s="1">
        <v>50327</v>
      </c>
      <c r="G34" s="1">
        <f>ROUND(F34/$F$44*100,0)</f>
        <v>20</v>
      </c>
      <c r="H34" s="1"/>
      <c r="I34" s="1">
        <f>F34+C34</f>
        <v>123501</v>
      </c>
      <c r="J34" s="1">
        <f>ROUND(I34/$I$44*100,0)</f>
        <v>20</v>
      </c>
    </row>
    <row r="35" spans="1:10" ht="12.75">
      <c r="A35" s="33" t="s">
        <v>70</v>
      </c>
      <c r="B35" s="25"/>
      <c r="C35" s="80">
        <v>62124</v>
      </c>
      <c r="D35" s="1">
        <f>ROUND(C35/$C$44*100,0)</f>
        <v>17</v>
      </c>
      <c r="E35" s="1"/>
      <c r="F35" s="80">
        <v>39232</v>
      </c>
      <c r="G35" s="1">
        <f>ROUND(F35/$F$44*100,0)</f>
        <v>16</v>
      </c>
      <c r="H35" s="1"/>
      <c r="I35" s="1">
        <f aca="true" t="shared" si="8" ref="I35:I43">F35+C35</f>
        <v>101356</v>
      </c>
      <c r="J35" s="1">
        <f>ROUND(I35/$I$44*100,0)</f>
        <v>17</v>
      </c>
    </row>
    <row r="36" spans="1:10" ht="12.75">
      <c r="A36" s="33" t="s">
        <v>71</v>
      </c>
      <c r="B36" s="25"/>
      <c r="C36" s="1">
        <v>45810</v>
      </c>
      <c r="D36" s="1">
        <f aca="true" t="shared" si="9" ref="D36:D43">ROUND(C36/$C$44*100,0)</f>
        <v>13</v>
      </c>
      <c r="E36" s="1"/>
      <c r="F36" s="1">
        <v>30911</v>
      </c>
      <c r="G36" s="1">
        <f aca="true" t="shared" si="10" ref="G36:G43">ROUND(F36/$F$44*100,0)</f>
        <v>12</v>
      </c>
      <c r="H36" s="1"/>
      <c r="I36" s="1">
        <f t="shared" si="8"/>
        <v>76721</v>
      </c>
      <c r="J36" s="1">
        <f aca="true" t="shared" si="11" ref="J36:J43">ROUND(I36/$I$44*100,0)</f>
        <v>13</v>
      </c>
    </row>
    <row r="37" spans="1:10" ht="12.75">
      <c r="A37" s="33" t="s">
        <v>72</v>
      </c>
      <c r="B37" s="25"/>
      <c r="C37" s="1">
        <v>31640</v>
      </c>
      <c r="D37" s="1">
        <f t="shared" si="9"/>
        <v>9</v>
      </c>
      <c r="E37" s="1"/>
      <c r="F37" s="1">
        <v>22808</v>
      </c>
      <c r="G37" s="1">
        <f t="shared" si="10"/>
        <v>9</v>
      </c>
      <c r="H37" s="1"/>
      <c r="I37" s="1">
        <f t="shared" si="8"/>
        <v>54448</v>
      </c>
      <c r="J37" s="1">
        <f t="shared" si="11"/>
        <v>9</v>
      </c>
    </row>
    <row r="38" spans="1:10" ht="12.75">
      <c r="A38" s="33" t="s">
        <v>73</v>
      </c>
      <c r="B38" s="25"/>
      <c r="C38" s="1">
        <v>21085</v>
      </c>
      <c r="D38" s="1">
        <f t="shared" si="9"/>
        <v>6</v>
      </c>
      <c r="E38" s="1"/>
      <c r="F38" s="1">
        <v>15581</v>
      </c>
      <c r="G38" s="1">
        <f t="shared" si="10"/>
        <v>6</v>
      </c>
      <c r="H38" s="1"/>
      <c r="I38" s="1">
        <f t="shared" si="8"/>
        <v>36666</v>
      </c>
      <c r="J38" s="1">
        <f t="shared" si="11"/>
        <v>6</v>
      </c>
    </row>
    <row r="39" spans="1:10" ht="12.75">
      <c r="A39" s="33" t="s">
        <v>74</v>
      </c>
      <c r="B39" s="25"/>
      <c r="C39" s="1">
        <v>13582</v>
      </c>
      <c r="D39" s="1">
        <f t="shared" si="9"/>
        <v>4</v>
      </c>
      <c r="E39" s="1"/>
      <c r="F39" s="1">
        <v>9968</v>
      </c>
      <c r="G39" s="1">
        <f t="shared" si="10"/>
        <v>4</v>
      </c>
      <c r="H39" s="1"/>
      <c r="I39" s="1">
        <f t="shared" si="8"/>
        <v>23550</v>
      </c>
      <c r="J39" s="1">
        <f t="shared" si="11"/>
        <v>4</v>
      </c>
    </row>
    <row r="40" spans="1:10" ht="12.75">
      <c r="A40" s="33" t="s">
        <v>75</v>
      </c>
      <c r="B40" s="25"/>
      <c r="C40" s="1">
        <v>8169</v>
      </c>
      <c r="D40" s="1">
        <f t="shared" si="9"/>
        <v>2</v>
      </c>
      <c r="E40" s="1"/>
      <c r="F40" s="1">
        <v>6398</v>
      </c>
      <c r="G40" s="1">
        <f t="shared" si="10"/>
        <v>3</v>
      </c>
      <c r="H40" s="1"/>
      <c r="I40" s="1">
        <f t="shared" si="8"/>
        <v>14567</v>
      </c>
      <c r="J40" s="1">
        <f t="shared" si="11"/>
        <v>2</v>
      </c>
    </row>
    <row r="41" spans="1:10" ht="12.75">
      <c r="A41" s="33" t="s">
        <v>76</v>
      </c>
      <c r="B41" s="25"/>
      <c r="C41" s="1">
        <v>7340</v>
      </c>
      <c r="D41" s="1">
        <f t="shared" si="9"/>
        <v>2</v>
      </c>
      <c r="E41" s="1"/>
      <c r="F41" s="1">
        <v>5893</v>
      </c>
      <c r="G41" s="1">
        <f t="shared" si="10"/>
        <v>2</v>
      </c>
      <c r="H41" s="1"/>
      <c r="I41" s="1">
        <f t="shared" si="8"/>
        <v>13233</v>
      </c>
      <c r="J41" s="1">
        <f t="shared" si="11"/>
        <v>2</v>
      </c>
    </row>
    <row r="42" spans="1:10" ht="12.75">
      <c r="A42" s="33" t="s">
        <v>77</v>
      </c>
      <c r="B42" s="25"/>
      <c r="C42" s="1">
        <v>4009</v>
      </c>
      <c r="D42" s="1">
        <f t="shared" si="9"/>
        <v>1</v>
      </c>
      <c r="E42" s="1"/>
      <c r="F42" s="1">
        <v>3978</v>
      </c>
      <c r="G42" s="1">
        <f t="shared" si="10"/>
        <v>2</v>
      </c>
      <c r="H42" s="1"/>
      <c r="I42" s="1">
        <f t="shared" si="8"/>
        <v>7987</v>
      </c>
      <c r="J42" s="1">
        <f t="shared" si="11"/>
        <v>1</v>
      </c>
    </row>
    <row r="43" spans="1:10" ht="12.75">
      <c r="A43" s="33" t="s">
        <v>78</v>
      </c>
      <c r="B43" s="25"/>
      <c r="C43" s="1">
        <v>134</v>
      </c>
      <c r="D43" s="1">
        <f t="shared" si="9"/>
        <v>0</v>
      </c>
      <c r="E43" s="1"/>
      <c r="F43" s="1">
        <v>201</v>
      </c>
      <c r="G43" s="1">
        <f t="shared" si="10"/>
        <v>0</v>
      </c>
      <c r="H43" s="1"/>
      <c r="I43" s="1">
        <f t="shared" si="8"/>
        <v>335</v>
      </c>
      <c r="J43" s="1">
        <f t="shared" si="11"/>
        <v>0</v>
      </c>
    </row>
    <row r="44" spans="1:10" ht="15.75" customHeight="1">
      <c r="A44" s="35" t="s">
        <v>16</v>
      </c>
      <c r="B44" s="45"/>
      <c r="C44" s="26">
        <f>SUM(C33:C43)</f>
        <v>357933</v>
      </c>
      <c r="D44" s="26">
        <f>SUM(D33:D43)</f>
        <v>100</v>
      </c>
      <c r="E44" s="26"/>
      <c r="F44" s="26">
        <f>SUM(F33:F43)</f>
        <v>249264</v>
      </c>
      <c r="G44" s="26">
        <f>SUM(G33:G43)</f>
        <v>100</v>
      </c>
      <c r="H44" s="26"/>
      <c r="I44" s="26">
        <f>SUM(I33:I43)</f>
        <v>607197</v>
      </c>
      <c r="J44" s="26">
        <f>SUM(J33:J43)</f>
        <v>100</v>
      </c>
    </row>
    <row r="45" spans="1:7" ht="24" customHeight="1">
      <c r="A45" s="77"/>
      <c r="D45" s="79"/>
      <c r="G45" s="79"/>
    </row>
    <row r="46" spans="1:10" ht="15.75" customHeight="1">
      <c r="A46" s="150" t="s">
        <v>100</v>
      </c>
      <c r="B46" s="150"/>
      <c r="C46" s="150"/>
      <c r="D46" s="150"/>
      <c r="E46" s="150"/>
      <c r="F46" s="150"/>
      <c r="G46" s="150"/>
      <c r="H46" s="150"/>
      <c r="I46" s="150"/>
      <c r="J46" s="150"/>
    </row>
  </sheetData>
  <mergeCells count="3">
    <mergeCell ref="A46:J46"/>
    <mergeCell ref="A1:K1"/>
    <mergeCell ref="A3:K3"/>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Q36"/>
  <sheetViews>
    <sheetView workbookViewId="0" topLeftCell="A1">
      <selection activeCell="M2" sqref="M2"/>
    </sheetView>
  </sheetViews>
  <sheetFormatPr defaultColWidth="9.140625" defaultRowHeight="12.75"/>
  <cols>
    <col min="1" max="1" width="21.57421875" style="0" customWidth="1"/>
    <col min="2" max="2" width="4.57421875" style="0" customWidth="1"/>
    <col min="3" max="5" width="6.7109375" style="0" customWidth="1"/>
    <col min="6" max="6" width="1.7109375" style="0" customWidth="1"/>
    <col min="7" max="7" width="6.57421875" style="0" bestFit="1" customWidth="1"/>
    <col min="8" max="9" width="6.7109375" style="0" customWidth="1"/>
    <col min="10" max="10" width="1.7109375" style="0" customWidth="1"/>
    <col min="11" max="13" width="6.7109375" style="25" customWidth="1"/>
    <col min="14" max="14" width="1.8515625" style="0" customWidth="1"/>
  </cols>
  <sheetData>
    <row r="1" spans="1:13" ht="27" customHeight="1">
      <c r="A1" s="148" t="s">
        <v>140</v>
      </c>
      <c r="B1" s="148"/>
      <c r="C1" s="140"/>
      <c r="D1" s="140"/>
      <c r="E1" s="140"/>
      <c r="F1" s="140"/>
      <c r="G1" s="140"/>
      <c r="H1" s="140"/>
      <c r="I1" s="140"/>
      <c r="J1" s="140"/>
      <c r="K1" s="140"/>
      <c r="L1" s="140"/>
      <c r="M1" s="140"/>
    </row>
    <row r="2" spans="1:13" ht="12.75" customHeight="1">
      <c r="A2" s="66"/>
      <c r="B2" s="66"/>
      <c r="C2" s="46"/>
      <c r="D2" s="46"/>
      <c r="E2" s="46"/>
      <c r="F2" s="46"/>
      <c r="G2" s="46"/>
      <c r="H2" s="46"/>
      <c r="I2" s="46"/>
      <c r="J2" s="46"/>
      <c r="K2" s="46"/>
      <c r="L2" s="46"/>
      <c r="M2" s="46"/>
    </row>
    <row r="3" spans="1:13" ht="42" customHeight="1">
      <c r="A3" s="149" t="s">
        <v>113</v>
      </c>
      <c r="B3" s="149"/>
      <c r="C3" s="140"/>
      <c r="D3" s="140"/>
      <c r="E3" s="140"/>
      <c r="F3" s="140"/>
      <c r="G3" s="140"/>
      <c r="H3" s="140"/>
      <c r="I3" s="140"/>
      <c r="J3" s="140"/>
      <c r="K3" s="140"/>
      <c r="L3" s="140"/>
      <c r="M3" s="140"/>
    </row>
    <row r="4" spans="1:13" ht="15.75" customHeight="1">
      <c r="A4" s="28" t="s">
        <v>10</v>
      </c>
      <c r="B4" s="28"/>
      <c r="C4" s="143">
        <v>39448</v>
      </c>
      <c r="D4" s="144"/>
      <c r="E4" s="144"/>
      <c r="F4" s="18"/>
      <c r="G4" s="143">
        <v>39814</v>
      </c>
      <c r="H4" s="144"/>
      <c r="I4" s="144"/>
      <c r="J4" s="18"/>
      <c r="K4" s="143">
        <v>40179</v>
      </c>
      <c r="L4" s="144"/>
      <c r="M4" s="144"/>
    </row>
    <row r="5" spans="1:13" ht="15.75" customHeight="1">
      <c r="A5" s="27"/>
      <c r="B5" s="27"/>
      <c r="C5" s="19" t="s">
        <v>1</v>
      </c>
      <c r="D5" s="19" t="s">
        <v>0</v>
      </c>
      <c r="E5" s="19" t="s">
        <v>16</v>
      </c>
      <c r="F5" s="19"/>
      <c r="G5" s="19" t="s">
        <v>1</v>
      </c>
      <c r="H5" s="19" t="s">
        <v>0</v>
      </c>
      <c r="I5" s="19" t="s">
        <v>16</v>
      </c>
      <c r="J5" s="19"/>
      <c r="K5" s="19" t="s">
        <v>1</v>
      </c>
      <c r="L5" s="19" t="s">
        <v>0</v>
      </c>
      <c r="M5" s="19" t="s">
        <v>16</v>
      </c>
    </row>
    <row r="6" spans="1:13" ht="20.25" customHeight="1">
      <c r="A6" s="153" t="s">
        <v>7</v>
      </c>
      <c r="B6" s="153"/>
      <c r="C6" s="4"/>
      <c r="D6" s="4"/>
      <c r="E6" s="4"/>
      <c r="F6" s="4"/>
      <c r="G6" s="4"/>
      <c r="H6" s="4"/>
      <c r="I6" s="4"/>
      <c r="J6" s="4"/>
      <c r="K6" s="1"/>
      <c r="L6" s="1"/>
      <c r="M6" s="1"/>
    </row>
    <row r="7" spans="1:14" ht="15.75" customHeight="1">
      <c r="A7" s="33" t="s">
        <v>68</v>
      </c>
      <c r="B7" s="33"/>
      <c r="C7" s="75">
        <v>817</v>
      </c>
      <c r="D7" s="75">
        <v>521</v>
      </c>
      <c r="E7" s="1">
        <f>C7+D7</f>
        <v>1338</v>
      </c>
      <c r="F7" s="1"/>
      <c r="G7" s="75">
        <v>288</v>
      </c>
      <c r="H7" s="75">
        <v>169</v>
      </c>
      <c r="I7" s="1">
        <f>G7+H7</f>
        <v>457</v>
      </c>
      <c r="J7" s="4"/>
      <c r="K7" s="114">
        <v>82</v>
      </c>
      <c r="L7" s="114">
        <v>40</v>
      </c>
      <c r="M7" s="80">
        <f aca="true" t="shared" si="0" ref="M7:M12">K7+L7</f>
        <v>122</v>
      </c>
      <c r="N7" s="2"/>
    </row>
    <row r="8" spans="1:13" ht="12" customHeight="1">
      <c r="A8" s="33" t="s">
        <v>69</v>
      </c>
      <c r="B8" s="33"/>
      <c r="C8" s="75">
        <v>697</v>
      </c>
      <c r="D8" s="75">
        <v>527</v>
      </c>
      <c r="E8" s="1">
        <f>C8+D8</f>
        <v>1224</v>
      </c>
      <c r="F8" s="1"/>
      <c r="G8" s="75">
        <v>179</v>
      </c>
      <c r="H8" s="75">
        <v>105</v>
      </c>
      <c r="I8" s="1">
        <f>G8+H8</f>
        <v>284</v>
      </c>
      <c r="J8" s="4"/>
      <c r="K8" s="114">
        <v>64</v>
      </c>
      <c r="L8" s="114">
        <v>29</v>
      </c>
      <c r="M8" s="80">
        <f t="shared" si="0"/>
        <v>93</v>
      </c>
    </row>
    <row r="9" spans="1:17" ht="12" customHeight="1">
      <c r="A9" s="33" t="s">
        <v>70</v>
      </c>
      <c r="B9" s="33"/>
      <c r="C9" s="75">
        <v>172</v>
      </c>
      <c r="D9" s="75">
        <v>86</v>
      </c>
      <c r="E9" s="1">
        <f>C9+D9</f>
        <v>258</v>
      </c>
      <c r="F9" s="1"/>
      <c r="G9" s="75">
        <v>38</v>
      </c>
      <c r="H9" s="75">
        <v>26</v>
      </c>
      <c r="I9" s="1">
        <f>G9+H9</f>
        <v>64</v>
      </c>
      <c r="J9" s="4"/>
      <c r="K9" s="114">
        <v>24</v>
      </c>
      <c r="L9" s="114">
        <v>13</v>
      </c>
      <c r="M9" s="80">
        <f t="shared" si="0"/>
        <v>37</v>
      </c>
      <c r="Q9" s="81"/>
    </row>
    <row r="10" spans="1:13" ht="12" customHeight="1">
      <c r="A10" s="33" t="s">
        <v>123</v>
      </c>
      <c r="B10" s="33"/>
      <c r="C10" s="93">
        <v>83</v>
      </c>
      <c r="D10" s="93">
        <v>56</v>
      </c>
      <c r="E10" s="80">
        <f>C10+D10</f>
        <v>139</v>
      </c>
      <c r="F10" s="80"/>
      <c r="G10" s="93">
        <v>29</v>
      </c>
      <c r="H10" s="93">
        <v>11</v>
      </c>
      <c r="I10" s="80">
        <f>G10+H10</f>
        <v>40</v>
      </c>
      <c r="J10" s="111"/>
      <c r="K10" s="114">
        <v>22</v>
      </c>
      <c r="L10" s="114">
        <v>11</v>
      </c>
      <c r="M10" s="80">
        <f t="shared" si="0"/>
        <v>33</v>
      </c>
    </row>
    <row r="11" spans="1:13" ht="12" customHeight="1">
      <c r="A11" s="33" t="s">
        <v>78</v>
      </c>
      <c r="B11" s="33"/>
      <c r="C11" s="80">
        <v>0</v>
      </c>
      <c r="D11" s="80">
        <v>0</v>
      </c>
      <c r="E11" s="80">
        <f>C11+D11</f>
        <v>0</v>
      </c>
      <c r="F11" s="80"/>
      <c r="G11" s="94">
        <v>0</v>
      </c>
      <c r="H11" s="94">
        <v>0</v>
      </c>
      <c r="I11" s="80">
        <f>G11+H11</f>
        <v>0</v>
      </c>
      <c r="J11" s="111"/>
      <c r="K11" s="80">
        <v>0</v>
      </c>
      <c r="L11" s="80">
        <v>0</v>
      </c>
      <c r="M11" s="80">
        <f t="shared" si="0"/>
        <v>0</v>
      </c>
    </row>
    <row r="12" spans="1:13" ht="15" customHeight="1">
      <c r="A12" s="34" t="s">
        <v>16</v>
      </c>
      <c r="B12" s="34"/>
      <c r="C12" s="80">
        <f>SUM(C7:C11)</f>
        <v>1769</v>
      </c>
      <c r="D12" s="80">
        <f>SUM(D7:D11)</f>
        <v>1190</v>
      </c>
      <c r="E12" s="80">
        <f>SUM(E7:E11)</f>
        <v>2959</v>
      </c>
      <c r="F12" s="80"/>
      <c r="G12" s="94">
        <f>SUM(G7:G11)</f>
        <v>534</v>
      </c>
      <c r="H12" s="94">
        <f>SUM(H7:H11)</f>
        <v>311</v>
      </c>
      <c r="I12" s="80">
        <f>SUM(I7:I11)</f>
        <v>845</v>
      </c>
      <c r="J12" s="111"/>
      <c r="K12" s="80">
        <f>SUM(K7:K11)</f>
        <v>192</v>
      </c>
      <c r="L12" s="80">
        <f>SUM(L7:L11)</f>
        <v>93</v>
      </c>
      <c r="M12" s="1">
        <f t="shared" si="0"/>
        <v>285</v>
      </c>
    </row>
    <row r="13" spans="1:13" ht="15" customHeight="1">
      <c r="A13" s="34"/>
      <c r="B13" s="34"/>
      <c r="C13" s="111"/>
      <c r="D13" s="111"/>
      <c r="E13" s="80"/>
      <c r="F13" s="111"/>
      <c r="G13" s="111"/>
      <c r="H13" s="111"/>
      <c r="I13" s="111"/>
      <c r="J13" s="111"/>
      <c r="K13" s="80"/>
      <c r="L13" s="80"/>
      <c r="M13" s="1"/>
    </row>
    <row r="14" spans="1:13" ht="20.25" customHeight="1">
      <c r="A14" s="154" t="s">
        <v>8</v>
      </c>
      <c r="B14" s="154"/>
      <c r="C14" s="111"/>
      <c r="D14" s="111"/>
      <c r="E14" s="80"/>
      <c r="F14" s="111"/>
      <c r="G14" s="111"/>
      <c r="H14" s="111"/>
      <c r="I14" s="111"/>
      <c r="J14" s="111"/>
      <c r="K14" s="80"/>
      <c r="L14" s="80"/>
      <c r="M14" s="1"/>
    </row>
    <row r="15" spans="1:13" ht="15" customHeight="1">
      <c r="A15" s="33" t="s">
        <v>68</v>
      </c>
      <c r="B15" s="33"/>
      <c r="C15" s="94">
        <v>103712</v>
      </c>
      <c r="D15" s="94">
        <v>71044</v>
      </c>
      <c r="E15" s="80">
        <f>C15+D15</f>
        <v>174756</v>
      </c>
      <c r="F15" s="80"/>
      <c r="G15" s="94">
        <v>97695</v>
      </c>
      <c r="H15" s="94">
        <v>67895</v>
      </c>
      <c r="I15" s="80">
        <f>G15+H15</f>
        <v>165590</v>
      </c>
      <c r="J15" s="111"/>
      <c r="K15" s="80">
        <v>90754</v>
      </c>
      <c r="L15" s="80">
        <v>63914</v>
      </c>
      <c r="M15" s="1">
        <f aca="true" t="shared" si="1" ref="M15:M20">K15+L15</f>
        <v>154668</v>
      </c>
    </row>
    <row r="16" spans="1:13" ht="12" customHeight="1">
      <c r="A16" s="33" t="s">
        <v>69</v>
      </c>
      <c r="B16" s="33"/>
      <c r="C16" s="94">
        <v>81969</v>
      </c>
      <c r="D16" s="94">
        <v>57227</v>
      </c>
      <c r="E16" s="80">
        <f>C16+D16</f>
        <v>139196</v>
      </c>
      <c r="F16" s="80"/>
      <c r="G16" s="94">
        <v>77699</v>
      </c>
      <c r="H16" s="94">
        <v>54037</v>
      </c>
      <c r="I16" s="80">
        <f>G16+H16</f>
        <v>131736</v>
      </c>
      <c r="J16" s="111"/>
      <c r="K16" s="80">
        <v>73097</v>
      </c>
      <c r="L16" s="80">
        <v>50293</v>
      </c>
      <c r="M16" s="1">
        <f t="shared" si="1"/>
        <v>123390</v>
      </c>
    </row>
    <row r="17" spans="1:13" ht="12" customHeight="1">
      <c r="A17" s="33" t="s">
        <v>70</v>
      </c>
      <c r="B17" s="33"/>
      <c r="C17" s="94">
        <v>68345</v>
      </c>
      <c r="D17" s="94">
        <v>44731</v>
      </c>
      <c r="E17" s="80">
        <f>C17+D17</f>
        <v>113076</v>
      </c>
      <c r="F17" s="80"/>
      <c r="G17" s="94">
        <v>65449</v>
      </c>
      <c r="H17" s="94">
        <v>41885</v>
      </c>
      <c r="I17" s="80">
        <f>G17+H17</f>
        <v>107334</v>
      </c>
      <c r="J17" s="111"/>
      <c r="K17" s="80">
        <v>62098</v>
      </c>
      <c r="L17" s="80">
        <v>39218</v>
      </c>
      <c r="M17" s="1">
        <f t="shared" si="1"/>
        <v>101316</v>
      </c>
    </row>
    <row r="18" spans="1:13" ht="12" customHeight="1">
      <c r="A18" s="33" t="s">
        <v>123</v>
      </c>
      <c r="B18" s="33"/>
      <c r="C18" s="94">
        <v>146839</v>
      </c>
      <c r="D18" s="94">
        <v>109997</v>
      </c>
      <c r="E18" s="80">
        <f>C18+D18</f>
        <v>256836</v>
      </c>
      <c r="F18" s="80"/>
      <c r="G18" s="94">
        <v>139082</v>
      </c>
      <c r="H18" s="94">
        <v>102741</v>
      </c>
      <c r="I18" s="80">
        <f>G18+H18</f>
        <v>241823</v>
      </c>
      <c r="J18" s="111"/>
      <c r="K18" s="80">
        <v>131613</v>
      </c>
      <c r="L18" s="80">
        <v>95526</v>
      </c>
      <c r="M18" s="1">
        <f t="shared" si="1"/>
        <v>227139</v>
      </c>
    </row>
    <row r="19" spans="1:13" ht="12" customHeight="1">
      <c r="A19" s="33" t="s">
        <v>78</v>
      </c>
      <c r="B19" s="33"/>
      <c r="C19" s="94">
        <v>115</v>
      </c>
      <c r="D19" s="94">
        <v>168</v>
      </c>
      <c r="E19" s="80">
        <f>C19+D19</f>
        <v>283</v>
      </c>
      <c r="F19" s="80"/>
      <c r="G19" s="94">
        <v>117</v>
      </c>
      <c r="H19" s="94">
        <v>185</v>
      </c>
      <c r="I19" s="80">
        <f>G19+H19</f>
        <v>302</v>
      </c>
      <c r="J19" s="111"/>
      <c r="K19" s="80">
        <v>134</v>
      </c>
      <c r="L19" s="80">
        <v>201</v>
      </c>
      <c r="M19" s="1">
        <f t="shared" si="1"/>
        <v>335</v>
      </c>
    </row>
    <row r="20" spans="1:13" ht="15.75" customHeight="1">
      <c r="A20" s="34" t="s">
        <v>16</v>
      </c>
      <c r="B20" s="34"/>
      <c r="C20" s="94">
        <f>SUM(C15:C19)</f>
        <v>400980</v>
      </c>
      <c r="D20" s="94">
        <f>SUM(D15:D19)</f>
        <v>283167</v>
      </c>
      <c r="E20" s="80">
        <f>SUM(E15:E19)</f>
        <v>684147</v>
      </c>
      <c r="F20" s="80"/>
      <c r="G20" s="94">
        <f>SUM(G15:G19)</f>
        <v>380042</v>
      </c>
      <c r="H20" s="94">
        <f>SUM(H15:H19)</f>
        <v>266743</v>
      </c>
      <c r="I20" s="94">
        <f>SUM(I15:I19)</f>
        <v>646785</v>
      </c>
      <c r="J20" s="111"/>
      <c r="K20" s="80">
        <f>SUM(K15:K19)</f>
        <v>357696</v>
      </c>
      <c r="L20" s="80">
        <f>SUM(L15:L19)</f>
        <v>249152</v>
      </c>
      <c r="M20" s="1">
        <f t="shared" si="1"/>
        <v>606848</v>
      </c>
    </row>
    <row r="21" spans="1:13" ht="15.75" customHeight="1">
      <c r="A21" s="34"/>
      <c r="B21" s="34"/>
      <c r="C21" s="80"/>
      <c r="D21" s="80"/>
      <c r="E21" s="80"/>
      <c r="F21" s="111"/>
      <c r="G21" s="111"/>
      <c r="H21" s="111"/>
      <c r="I21" s="111"/>
      <c r="J21" s="111"/>
      <c r="K21" s="80"/>
      <c r="L21" s="80"/>
      <c r="M21" s="1"/>
    </row>
    <row r="22" spans="1:13" ht="20.25" customHeight="1">
      <c r="A22" s="154" t="s">
        <v>9</v>
      </c>
      <c r="B22" s="154"/>
      <c r="C22" s="80"/>
      <c r="D22" s="80"/>
      <c r="E22" s="80"/>
      <c r="F22" s="111"/>
      <c r="G22" s="111"/>
      <c r="H22" s="111"/>
      <c r="I22" s="111"/>
      <c r="J22" s="111"/>
      <c r="K22" s="80"/>
      <c r="L22" s="80"/>
      <c r="M22" s="1"/>
    </row>
    <row r="23" spans="1:13" ht="15" customHeight="1">
      <c r="A23" s="33" t="s">
        <v>68</v>
      </c>
      <c r="B23" s="33"/>
      <c r="C23" s="80">
        <v>104529</v>
      </c>
      <c r="D23" s="80">
        <v>71565</v>
      </c>
      <c r="E23" s="80">
        <v>176094</v>
      </c>
      <c r="F23" s="80"/>
      <c r="G23" s="80">
        <v>97983</v>
      </c>
      <c r="H23" s="80">
        <v>68064</v>
      </c>
      <c r="I23" s="80">
        <v>166047</v>
      </c>
      <c r="J23" s="111"/>
      <c r="K23" s="80">
        <v>90836</v>
      </c>
      <c r="L23" s="80">
        <v>63954</v>
      </c>
      <c r="M23" s="1">
        <v>154790</v>
      </c>
    </row>
    <row r="24" spans="1:13" ht="12" customHeight="1">
      <c r="A24" s="33" t="s">
        <v>69</v>
      </c>
      <c r="B24" s="33"/>
      <c r="C24" s="80">
        <v>82666</v>
      </c>
      <c r="D24" s="80">
        <v>57754</v>
      </c>
      <c r="E24" s="80">
        <v>140420</v>
      </c>
      <c r="F24" s="80"/>
      <c r="G24" s="80">
        <v>77878</v>
      </c>
      <c r="H24" s="80">
        <v>54142</v>
      </c>
      <c r="I24" s="80">
        <v>132020</v>
      </c>
      <c r="J24" s="111"/>
      <c r="K24" s="80">
        <v>73161</v>
      </c>
      <c r="L24" s="80">
        <v>50322</v>
      </c>
      <c r="M24" s="1">
        <v>123483</v>
      </c>
    </row>
    <row r="25" spans="1:13" ht="12" customHeight="1">
      <c r="A25" s="33" t="s">
        <v>70</v>
      </c>
      <c r="B25" s="33"/>
      <c r="C25" s="80">
        <v>68517</v>
      </c>
      <c r="D25" s="80">
        <v>44817</v>
      </c>
      <c r="E25" s="80">
        <v>113334</v>
      </c>
      <c r="F25" s="80"/>
      <c r="G25" s="80">
        <v>65487</v>
      </c>
      <c r="H25" s="80">
        <v>41911</v>
      </c>
      <c r="I25" s="80">
        <v>107398</v>
      </c>
      <c r="J25" s="111"/>
      <c r="K25" s="80">
        <v>62122</v>
      </c>
      <c r="L25" s="80">
        <v>39231</v>
      </c>
      <c r="M25" s="1">
        <v>101353</v>
      </c>
    </row>
    <row r="26" spans="1:13" ht="12" customHeight="1">
      <c r="A26" s="33" t="s">
        <v>71</v>
      </c>
      <c r="B26" s="33"/>
      <c r="C26" s="80">
        <v>51864</v>
      </c>
      <c r="D26" s="80">
        <v>35211</v>
      </c>
      <c r="E26" s="80">
        <v>87075</v>
      </c>
      <c r="F26" s="80"/>
      <c r="G26" s="80">
        <v>48841</v>
      </c>
      <c r="H26" s="80">
        <v>33176</v>
      </c>
      <c r="I26" s="80">
        <v>82017</v>
      </c>
      <c r="J26" s="111"/>
      <c r="K26" s="80">
        <v>45810</v>
      </c>
      <c r="L26" s="80">
        <v>30911</v>
      </c>
      <c r="M26" s="1">
        <v>76721</v>
      </c>
    </row>
    <row r="27" spans="1:13" ht="12" customHeight="1">
      <c r="A27" s="33" t="s">
        <v>72</v>
      </c>
      <c r="B27" s="33"/>
      <c r="C27" s="80">
        <v>35828</v>
      </c>
      <c r="D27" s="80">
        <v>26618</v>
      </c>
      <c r="E27" s="80">
        <v>62446</v>
      </c>
      <c r="F27" s="80"/>
      <c r="G27" s="80">
        <v>33784</v>
      </c>
      <c r="H27" s="80">
        <v>24740</v>
      </c>
      <c r="I27" s="80">
        <v>58524</v>
      </c>
      <c r="J27" s="111"/>
      <c r="K27" s="80">
        <v>31640</v>
      </c>
      <c r="L27" s="80">
        <v>22808</v>
      </c>
      <c r="M27" s="1">
        <v>54448</v>
      </c>
    </row>
    <row r="28" spans="1:13" ht="12" customHeight="1">
      <c r="A28" s="33" t="s">
        <v>73</v>
      </c>
      <c r="B28" s="33"/>
      <c r="C28" s="80">
        <v>23500</v>
      </c>
      <c r="D28" s="80">
        <v>18550</v>
      </c>
      <c r="E28" s="80">
        <v>42050</v>
      </c>
      <c r="F28" s="80"/>
      <c r="G28" s="80">
        <v>22235</v>
      </c>
      <c r="H28" s="80">
        <v>17022</v>
      </c>
      <c r="I28" s="80">
        <v>39257</v>
      </c>
      <c r="J28" s="111"/>
      <c r="K28" s="80">
        <v>21085</v>
      </c>
      <c r="L28" s="80">
        <v>15581</v>
      </c>
      <c r="M28" s="1">
        <v>36666</v>
      </c>
    </row>
    <row r="29" spans="1:13" ht="12" customHeight="1">
      <c r="A29" s="33" t="s">
        <v>74</v>
      </c>
      <c r="B29" s="33"/>
      <c r="C29" s="80">
        <v>15118</v>
      </c>
      <c r="D29" s="80">
        <v>11816</v>
      </c>
      <c r="E29" s="80">
        <v>26934</v>
      </c>
      <c r="F29" s="80"/>
      <c r="G29" s="80">
        <v>14287</v>
      </c>
      <c r="H29" s="80">
        <v>10862</v>
      </c>
      <c r="I29" s="80">
        <v>25149</v>
      </c>
      <c r="J29" s="111"/>
      <c r="K29" s="80">
        <v>13582</v>
      </c>
      <c r="L29" s="80">
        <v>9968</v>
      </c>
      <c r="M29" s="1">
        <v>23550</v>
      </c>
    </row>
    <row r="30" spans="1:13" ht="12" customHeight="1">
      <c r="A30" s="33" t="s">
        <v>75</v>
      </c>
      <c r="B30" s="33"/>
      <c r="C30" s="80">
        <v>9020</v>
      </c>
      <c r="D30" s="80">
        <v>7337</v>
      </c>
      <c r="E30" s="80">
        <v>16357</v>
      </c>
      <c r="F30" s="111"/>
      <c r="G30" s="80">
        <v>8533</v>
      </c>
      <c r="H30" s="80">
        <v>6838</v>
      </c>
      <c r="I30" s="80">
        <v>15371</v>
      </c>
      <c r="J30" s="111"/>
      <c r="K30" s="80">
        <v>8169</v>
      </c>
      <c r="L30" s="80">
        <v>6398</v>
      </c>
      <c r="M30" s="1">
        <v>14567</v>
      </c>
    </row>
    <row r="31" spans="1:13" ht="12" customHeight="1">
      <c r="A31" s="33" t="s">
        <v>76</v>
      </c>
      <c r="B31" s="33"/>
      <c r="C31" s="80">
        <v>7746</v>
      </c>
      <c r="D31" s="80">
        <v>6593</v>
      </c>
      <c r="E31" s="80">
        <v>14339</v>
      </c>
      <c r="F31" s="111"/>
      <c r="G31" s="80">
        <v>7527</v>
      </c>
      <c r="H31" s="80">
        <v>6198</v>
      </c>
      <c r="I31" s="80">
        <v>13725</v>
      </c>
      <c r="J31" s="111"/>
      <c r="K31" s="80">
        <v>7340</v>
      </c>
      <c r="L31" s="80">
        <v>5893</v>
      </c>
      <c r="M31" s="1">
        <v>13233</v>
      </c>
    </row>
    <row r="32" spans="1:13" ht="12" customHeight="1">
      <c r="A32" s="33" t="s">
        <v>77</v>
      </c>
      <c r="B32" s="33"/>
      <c r="C32" s="80">
        <v>3846</v>
      </c>
      <c r="D32" s="80">
        <v>3928</v>
      </c>
      <c r="E32" s="80">
        <v>7774</v>
      </c>
      <c r="F32" s="111"/>
      <c r="G32" s="80">
        <v>3904</v>
      </c>
      <c r="H32" s="80">
        <v>3916</v>
      </c>
      <c r="I32" s="80">
        <v>7820</v>
      </c>
      <c r="J32" s="111"/>
      <c r="K32" s="80">
        <v>4009</v>
      </c>
      <c r="L32" s="1">
        <v>3978</v>
      </c>
      <c r="M32" s="1">
        <v>7987</v>
      </c>
    </row>
    <row r="33" spans="1:13" ht="12" customHeight="1">
      <c r="A33" s="33" t="s">
        <v>78</v>
      </c>
      <c r="B33" s="33"/>
      <c r="C33" s="80">
        <v>115</v>
      </c>
      <c r="D33" s="80">
        <v>168</v>
      </c>
      <c r="E33" s="80">
        <v>283</v>
      </c>
      <c r="F33" s="111"/>
      <c r="G33" s="80">
        <v>117</v>
      </c>
      <c r="H33" s="80">
        <v>185</v>
      </c>
      <c r="I33" s="80">
        <v>302</v>
      </c>
      <c r="J33" s="111"/>
      <c r="K33" s="80">
        <v>134</v>
      </c>
      <c r="L33" s="1">
        <v>201</v>
      </c>
      <c r="M33" s="1">
        <v>335</v>
      </c>
    </row>
    <row r="34" spans="1:13" ht="15.75" customHeight="1">
      <c r="A34" s="35" t="s">
        <v>16</v>
      </c>
      <c r="B34" s="35"/>
      <c r="C34" s="26">
        <f>SUM(C23:C33)</f>
        <v>402749</v>
      </c>
      <c r="D34" s="26">
        <f>SUM(D23:D33)</f>
        <v>284357</v>
      </c>
      <c r="E34" s="26">
        <f>SUM(E23:E33)</f>
        <v>687106</v>
      </c>
      <c r="F34" s="26"/>
      <c r="G34" s="26">
        <f>SUM(G23:G33)</f>
        <v>380576</v>
      </c>
      <c r="H34" s="26">
        <f>SUM(H23:H33)</f>
        <v>267054</v>
      </c>
      <c r="I34" s="26">
        <f>SUM(I23:I33)</f>
        <v>647630</v>
      </c>
      <c r="J34" s="14"/>
      <c r="K34" s="26">
        <f>SUM(K23:K33)</f>
        <v>357888</v>
      </c>
      <c r="L34" s="26">
        <f>SUM(L23:L33)</f>
        <v>249245</v>
      </c>
      <c r="M34" s="26">
        <f>SUM(M23:M33)</f>
        <v>607133</v>
      </c>
    </row>
    <row r="35" spans="1:2" ht="24" customHeight="1">
      <c r="A35" s="77"/>
      <c r="B35" s="3"/>
    </row>
    <row r="36" spans="1:13" ht="15.75" customHeight="1">
      <c r="A36" s="150" t="s">
        <v>100</v>
      </c>
      <c r="B36" s="150"/>
      <c r="C36" s="150"/>
      <c r="D36" s="150"/>
      <c r="E36" s="150"/>
      <c r="F36" s="150"/>
      <c r="G36" s="150"/>
      <c r="H36" s="150"/>
      <c r="I36" s="150"/>
      <c r="J36" s="150"/>
      <c r="K36" s="150"/>
      <c r="L36" s="150"/>
      <c r="M36" s="150"/>
    </row>
  </sheetData>
  <mergeCells count="9">
    <mergeCell ref="A1:M1"/>
    <mergeCell ref="A3:M3"/>
    <mergeCell ref="A36:M36"/>
    <mergeCell ref="G4:I4"/>
    <mergeCell ref="K4:M4"/>
    <mergeCell ref="C4:E4"/>
    <mergeCell ref="A6:B6"/>
    <mergeCell ref="A14:B14"/>
    <mergeCell ref="A22:B22"/>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S47"/>
  <sheetViews>
    <sheetView workbookViewId="0" topLeftCell="A1">
      <selection activeCell="S2" sqref="S2"/>
    </sheetView>
  </sheetViews>
  <sheetFormatPr defaultColWidth="9.140625" defaultRowHeight="12.75"/>
  <cols>
    <col min="1" max="1" width="21.421875" style="0" customWidth="1"/>
    <col min="2" max="2" width="5.28125" style="0" customWidth="1"/>
    <col min="3" max="3" width="6.7109375" style="0" customWidth="1"/>
    <col min="4" max="4" width="3.421875" style="0" customWidth="1"/>
    <col min="5" max="5" width="0.85546875" style="0" customWidth="1"/>
    <col min="6" max="6" width="6.7109375" style="0" customWidth="1"/>
    <col min="7" max="7" width="3.421875" style="0" customWidth="1"/>
    <col min="8" max="8" width="0.85546875" style="0" customWidth="1"/>
    <col min="9" max="9" width="6.7109375" style="0" customWidth="1"/>
    <col min="10" max="10" width="3.421875" style="0" customWidth="1"/>
    <col min="11" max="11" width="0.85546875" style="0" customWidth="1"/>
    <col min="12" max="12" width="6.7109375" style="0" customWidth="1"/>
    <col min="13" max="13" width="3.421875" style="0" customWidth="1"/>
    <col min="14" max="14" width="0.85546875" style="0" customWidth="1"/>
    <col min="15" max="15" width="6.7109375" style="0" customWidth="1"/>
    <col min="16" max="16" width="3.421875" style="0" customWidth="1"/>
    <col min="17" max="17" width="0.85546875" style="0" customWidth="1"/>
    <col min="18" max="18" width="6.7109375" style="0" customWidth="1"/>
    <col min="19" max="19" width="3.421875" style="0" customWidth="1"/>
  </cols>
  <sheetData>
    <row r="1" spans="1:19" ht="39" customHeight="1">
      <c r="A1" s="148" t="s">
        <v>128</v>
      </c>
      <c r="B1" s="148"/>
      <c r="C1" s="148"/>
      <c r="D1" s="148"/>
      <c r="E1" s="148"/>
      <c r="F1" s="148"/>
      <c r="G1" s="148"/>
      <c r="H1" s="148"/>
      <c r="I1" s="148"/>
      <c r="J1" s="148"/>
      <c r="K1" s="148"/>
      <c r="L1" s="148"/>
      <c r="M1" s="148"/>
      <c r="N1" s="148"/>
      <c r="O1" s="148"/>
      <c r="P1" s="148"/>
      <c r="Q1" s="148"/>
      <c r="R1" s="148"/>
      <c r="S1" s="148"/>
    </row>
    <row r="2" spans="1:19" ht="12.75">
      <c r="A2" s="66"/>
      <c r="B2" s="66"/>
      <c r="C2" s="9"/>
      <c r="D2" s="9"/>
      <c r="E2" s="9"/>
      <c r="F2" s="9"/>
      <c r="G2" s="9"/>
      <c r="H2" s="9"/>
      <c r="I2" s="9"/>
      <c r="J2" s="9"/>
      <c r="K2" s="9"/>
      <c r="L2" s="9"/>
      <c r="M2" s="9"/>
      <c r="N2" s="9"/>
      <c r="O2" s="9"/>
      <c r="P2" s="9"/>
      <c r="Q2" s="9"/>
      <c r="R2" s="9"/>
      <c r="S2" s="9"/>
    </row>
    <row r="3" spans="1:19" ht="24.75" customHeight="1">
      <c r="A3" s="149" t="s">
        <v>124</v>
      </c>
      <c r="B3" s="149"/>
      <c r="C3" s="149"/>
      <c r="D3" s="149"/>
      <c r="E3" s="149"/>
      <c r="F3" s="149"/>
      <c r="G3" s="149"/>
      <c r="H3" s="149"/>
      <c r="I3" s="149"/>
      <c r="J3" s="149"/>
      <c r="K3" s="149"/>
      <c r="L3" s="149"/>
      <c r="M3" s="149"/>
      <c r="N3" s="149"/>
      <c r="O3" s="149"/>
      <c r="P3" s="149"/>
      <c r="Q3" s="149"/>
      <c r="R3" s="149"/>
      <c r="S3" s="149"/>
    </row>
    <row r="4" spans="1:19" ht="15.75" customHeight="1">
      <c r="A4" s="28" t="s">
        <v>10</v>
      </c>
      <c r="B4" s="28"/>
      <c r="C4" s="159" t="s">
        <v>15</v>
      </c>
      <c r="D4" s="159"/>
      <c r="E4" s="159"/>
      <c r="F4" s="159"/>
      <c r="G4" s="159"/>
      <c r="H4" s="159"/>
      <c r="I4" s="159"/>
      <c r="J4" s="159"/>
      <c r="K4" s="159"/>
      <c r="L4" s="159"/>
      <c r="M4" s="159"/>
      <c r="N4" s="159"/>
      <c r="O4" s="159"/>
      <c r="P4" s="159"/>
      <c r="Q4" s="28"/>
      <c r="R4" s="159" t="s">
        <v>16</v>
      </c>
      <c r="S4" s="159"/>
    </row>
    <row r="5" spans="1:19" ht="15.75" customHeight="1">
      <c r="A5" s="36"/>
      <c r="B5" s="36"/>
      <c r="C5" s="158" t="s">
        <v>63</v>
      </c>
      <c r="D5" s="158"/>
      <c r="E5" s="37"/>
      <c r="F5" s="156" t="s">
        <v>64</v>
      </c>
      <c r="G5" s="156"/>
      <c r="H5" s="37"/>
      <c r="I5" s="156" t="s">
        <v>65</v>
      </c>
      <c r="J5" s="156"/>
      <c r="K5" s="37"/>
      <c r="L5" s="156" t="s">
        <v>66</v>
      </c>
      <c r="M5" s="156"/>
      <c r="N5" s="37"/>
      <c r="O5" s="156" t="s">
        <v>67</v>
      </c>
      <c r="P5" s="157"/>
      <c r="Q5" s="36"/>
      <c r="R5" s="36"/>
      <c r="S5" s="36"/>
    </row>
    <row r="6" spans="1:19" ht="15.75" customHeight="1">
      <c r="A6" s="27"/>
      <c r="B6" s="27"/>
      <c r="C6" s="19" t="s">
        <v>11</v>
      </c>
      <c r="D6" s="19" t="s">
        <v>12</v>
      </c>
      <c r="E6" s="19"/>
      <c r="F6" s="19" t="s">
        <v>11</v>
      </c>
      <c r="G6" s="19" t="s">
        <v>12</v>
      </c>
      <c r="H6" s="19"/>
      <c r="I6" s="19" t="s">
        <v>11</v>
      </c>
      <c r="J6" s="19" t="s">
        <v>12</v>
      </c>
      <c r="K6" s="19"/>
      <c r="L6" s="19" t="s">
        <v>11</v>
      </c>
      <c r="M6" s="19" t="s">
        <v>12</v>
      </c>
      <c r="N6" s="19"/>
      <c r="O6" s="19" t="s">
        <v>11</v>
      </c>
      <c r="P6" s="19" t="s">
        <v>12</v>
      </c>
      <c r="Q6" s="19"/>
      <c r="R6" s="19" t="s">
        <v>11</v>
      </c>
      <c r="S6" s="19" t="s">
        <v>12</v>
      </c>
    </row>
    <row r="7" spans="1:19" ht="15.75" customHeight="1">
      <c r="A7" s="155" t="s">
        <v>9</v>
      </c>
      <c r="B7" s="155"/>
      <c r="C7" s="46"/>
      <c r="D7" s="53"/>
      <c r="E7" s="53"/>
      <c r="F7" s="53"/>
      <c r="G7" s="53"/>
      <c r="H7" s="53"/>
      <c r="I7" s="53"/>
      <c r="J7" s="53"/>
      <c r="K7" s="53"/>
      <c r="L7" s="53"/>
      <c r="M7" s="53"/>
      <c r="N7" s="53"/>
      <c r="O7" s="53"/>
      <c r="P7" s="53"/>
      <c r="Q7" s="53"/>
      <c r="R7" s="53"/>
      <c r="S7" s="53"/>
    </row>
    <row r="8" spans="1:19" ht="20.25" customHeight="1">
      <c r="A8" s="98" t="s">
        <v>1</v>
      </c>
      <c r="B8" s="98"/>
      <c r="C8" s="46"/>
      <c r="D8" s="1"/>
      <c r="E8" s="53"/>
      <c r="F8" s="53"/>
      <c r="G8" s="1"/>
      <c r="H8" s="53"/>
      <c r="I8" s="53"/>
      <c r="J8" s="1"/>
      <c r="K8" s="53"/>
      <c r="L8" s="53"/>
      <c r="M8" s="1"/>
      <c r="N8" s="53"/>
      <c r="O8" s="53"/>
      <c r="P8" s="1"/>
      <c r="Q8" s="53"/>
      <c r="R8" s="53"/>
      <c r="S8" s="1"/>
    </row>
    <row r="9" spans="1:19" ht="12.75">
      <c r="A9" s="33" t="s">
        <v>68</v>
      </c>
      <c r="B9" s="33"/>
      <c r="C9" s="53">
        <v>10023</v>
      </c>
      <c r="D9" s="1">
        <f aca="true" t="shared" si="0" ref="D9:D17">ROUND(C9/$C$18*100,0)</f>
        <v>65</v>
      </c>
      <c r="E9" s="1"/>
      <c r="F9" s="1">
        <v>42154</v>
      </c>
      <c r="G9" s="1">
        <f aca="true" t="shared" si="1" ref="G9:G17">ROUND(F9/$F$18*100,0)</f>
        <v>21</v>
      </c>
      <c r="H9" s="1"/>
      <c r="I9" s="1">
        <v>25941</v>
      </c>
      <c r="J9" s="1">
        <f aca="true" t="shared" si="2" ref="J9:J17">ROUND(I9/$I$18*100,0)</f>
        <v>25</v>
      </c>
      <c r="K9" s="1"/>
      <c r="L9" s="1">
        <v>10742</v>
      </c>
      <c r="M9" s="1">
        <f>ROUND(L9/$L$18*100,0)</f>
        <v>33</v>
      </c>
      <c r="N9" s="1"/>
      <c r="O9" s="1">
        <v>1976</v>
      </c>
      <c r="P9" s="1">
        <f aca="true" t="shared" si="3" ref="P9:P16">ROUND(O9/$O$18*100,0)</f>
        <v>42</v>
      </c>
      <c r="Q9" s="1"/>
      <c r="R9" s="1">
        <v>90836</v>
      </c>
      <c r="S9" s="1">
        <f aca="true" t="shared" si="4" ref="S9:S17">ROUND(R9/$R$18*100,0)</f>
        <v>25</v>
      </c>
    </row>
    <row r="10" spans="1:19" ht="12.75">
      <c r="A10" s="33" t="s">
        <v>69</v>
      </c>
      <c r="B10" s="33"/>
      <c r="C10" s="53">
        <v>4322</v>
      </c>
      <c r="D10" s="1">
        <f t="shared" si="0"/>
        <v>28</v>
      </c>
      <c r="E10" s="1"/>
      <c r="F10" s="1">
        <v>39554</v>
      </c>
      <c r="G10" s="1">
        <f t="shared" si="1"/>
        <v>20</v>
      </c>
      <c r="H10" s="1"/>
      <c r="I10" s="1">
        <v>20848</v>
      </c>
      <c r="J10" s="1">
        <f t="shared" si="2"/>
        <v>20</v>
      </c>
      <c r="K10" s="1"/>
      <c r="L10" s="1">
        <v>7394</v>
      </c>
      <c r="M10" s="1">
        <f>ROUND(L10/$L$18*100,0)</f>
        <v>22</v>
      </c>
      <c r="N10" s="1"/>
      <c r="O10" s="1">
        <v>1043</v>
      </c>
      <c r="P10" s="1">
        <f t="shared" si="3"/>
        <v>22</v>
      </c>
      <c r="Q10" s="1"/>
      <c r="R10" s="1">
        <v>73161</v>
      </c>
      <c r="S10" s="1">
        <v>21</v>
      </c>
    </row>
    <row r="11" spans="1:19" ht="12.75">
      <c r="A11" s="33" t="s">
        <v>70</v>
      </c>
      <c r="B11" s="33"/>
      <c r="C11" s="53">
        <v>860</v>
      </c>
      <c r="D11" s="1">
        <f t="shared" si="0"/>
        <v>6</v>
      </c>
      <c r="E11" s="1"/>
      <c r="F11" s="1">
        <v>37367</v>
      </c>
      <c r="G11" s="1">
        <f t="shared" si="1"/>
        <v>19</v>
      </c>
      <c r="H11" s="1"/>
      <c r="I11" s="1">
        <v>17644</v>
      </c>
      <c r="J11" s="1">
        <f t="shared" si="2"/>
        <v>17</v>
      </c>
      <c r="K11" s="1"/>
      <c r="L11" s="1">
        <v>5570</v>
      </c>
      <c r="M11" s="1">
        <v>17</v>
      </c>
      <c r="N11" s="1"/>
      <c r="O11" s="1">
        <v>681</v>
      </c>
      <c r="P11" s="1">
        <f t="shared" si="3"/>
        <v>15</v>
      </c>
      <c r="Q11" s="1"/>
      <c r="R11" s="1">
        <v>62122</v>
      </c>
      <c r="S11" s="1">
        <f t="shared" si="4"/>
        <v>17</v>
      </c>
    </row>
    <row r="12" spans="1:19" ht="12.75">
      <c r="A12" s="33" t="s">
        <v>71</v>
      </c>
      <c r="B12" s="33"/>
      <c r="C12" s="53">
        <v>185</v>
      </c>
      <c r="D12" s="1">
        <f t="shared" si="0"/>
        <v>1</v>
      </c>
      <c r="E12" s="1"/>
      <c r="F12" s="1">
        <v>28307</v>
      </c>
      <c r="G12" s="1">
        <f t="shared" si="1"/>
        <v>14</v>
      </c>
      <c r="H12" s="1"/>
      <c r="I12" s="1">
        <v>13262</v>
      </c>
      <c r="J12" s="1">
        <f t="shared" si="2"/>
        <v>13</v>
      </c>
      <c r="K12" s="1"/>
      <c r="L12" s="1">
        <v>3672</v>
      </c>
      <c r="M12" s="1">
        <f aca="true" t="shared" si="5" ref="M12:M17">ROUND(L12/$L$18*100,0)</f>
        <v>11</v>
      </c>
      <c r="N12" s="1"/>
      <c r="O12" s="1">
        <v>384</v>
      </c>
      <c r="P12" s="1">
        <f t="shared" si="3"/>
        <v>8</v>
      </c>
      <c r="Q12" s="1"/>
      <c r="R12" s="1">
        <v>45810</v>
      </c>
      <c r="S12" s="1">
        <f t="shared" si="4"/>
        <v>13</v>
      </c>
    </row>
    <row r="13" spans="1:19" ht="12.75">
      <c r="A13" s="33" t="s">
        <v>72</v>
      </c>
      <c r="B13" s="33"/>
      <c r="C13" s="53">
        <v>37</v>
      </c>
      <c r="D13" s="1">
        <f t="shared" si="0"/>
        <v>0</v>
      </c>
      <c r="E13" s="1"/>
      <c r="F13" s="1">
        <v>19699</v>
      </c>
      <c r="G13" s="1">
        <f t="shared" si="1"/>
        <v>10</v>
      </c>
      <c r="H13" s="1"/>
      <c r="I13" s="1">
        <v>9399</v>
      </c>
      <c r="J13" s="1">
        <f t="shared" si="2"/>
        <v>9</v>
      </c>
      <c r="K13" s="1"/>
      <c r="L13" s="1">
        <v>2239</v>
      </c>
      <c r="M13" s="1">
        <f t="shared" si="5"/>
        <v>7</v>
      </c>
      <c r="N13" s="1"/>
      <c r="O13" s="1">
        <v>266</v>
      </c>
      <c r="P13" s="1">
        <f t="shared" si="3"/>
        <v>6</v>
      </c>
      <c r="Q13" s="1"/>
      <c r="R13" s="1">
        <v>31640</v>
      </c>
      <c r="S13" s="1">
        <f t="shared" si="4"/>
        <v>9</v>
      </c>
    </row>
    <row r="14" spans="1:19" ht="12.75">
      <c r="A14" s="33" t="s">
        <v>73</v>
      </c>
      <c r="B14" s="33"/>
      <c r="C14" s="53">
        <v>33</v>
      </c>
      <c r="D14" s="1">
        <f t="shared" si="0"/>
        <v>0</v>
      </c>
      <c r="E14" s="1"/>
      <c r="F14" s="1">
        <v>13058</v>
      </c>
      <c r="G14" s="1">
        <f t="shared" si="1"/>
        <v>7</v>
      </c>
      <c r="H14" s="1"/>
      <c r="I14" s="1">
        <v>6518</v>
      </c>
      <c r="J14" s="1">
        <f t="shared" si="2"/>
        <v>6</v>
      </c>
      <c r="K14" s="1"/>
      <c r="L14" s="1">
        <v>1350</v>
      </c>
      <c r="M14" s="1">
        <f t="shared" si="5"/>
        <v>4</v>
      </c>
      <c r="N14" s="1"/>
      <c r="O14" s="1">
        <v>126</v>
      </c>
      <c r="P14" s="1">
        <f t="shared" si="3"/>
        <v>3</v>
      </c>
      <c r="Q14" s="1"/>
      <c r="R14" s="1">
        <v>21085</v>
      </c>
      <c r="S14" s="1">
        <f t="shared" si="4"/>
        <v>6</v>
      </c>
    </row>
    <row r="15" spans="1:19" ht="12.75">
      <c r="A15" s="33" t="s">
        <v>74</v>
      </c>
      <c r="B15" s="33"/>
      <c r="C15" s="53">
        <v>20</v>
      </c>
      <c r="D15" s="1">
        <f t="shared" si="0"/>
        <v>0</v>
      </c>
      <c r="E15" s="1"/>
      <c r="F15" s="1">
        <v>8297</v>
      </c>
      <c r="G15" s="1">
        <f t="shared" si="1"/>
        <v>4</v>
      </c>
      <c r="H15" s="1"/>
      <c r="I15" s="1">
        <v>4385</v>
      </c>
      <c r="J15" s="1">
        <f t="shared" si="2"/>
        <v>4</v>
      </c>
      <c r="K15" s="1"/>
      <c r="L15" s="1">
        <v>803</v>
      </c>
      <c r="M15" s="1">
        <f t="shared" si="5"/>
        <v>2</v>
      </c>
      <c r="N15" s="1"/>
      <c r="O15" s="1">
        <v>77</v>
      </c>
      <c r="P15" s="1">
        <f t="shared" si="3"/>
        <v>2</v>
      </c>
      <c r="Q15" s="1"/>
      <c r="R15" s="1">
        <v>13582</v>
      </c>
      <c r="S15" s="1">
        <f>ROUND(R15/$R$18*100,0)</f>
        <v>4</v>
      </c>
    </row>
    <row r="16" spans="1:19" ht="12.75">
      <c r="A16" s="33" t="s">
        <v>132</v>
      </c>
      <c r="B16" s="33"/>
      <c r="C16" s="53">
        <v>9</v>
      </c>
      <c r="D16" s="1">
        <f t="shared" si="0"/>
        <v>0</v>
      </c>
      <c r="E16" s="1"/>
      <c r="F16" s="1">
        <v>8879</v>
      </c>
      <c r="G16" s="1">
        <f t="shared" si="1"/>
        <v>4</v>
      </c>
      <c r="H16" s="1"/>
      <c r="I16" s="1">
        <v>5620</v>
      </c>
      <c r="J16" s="1">
        <f t="shared" si="2"/>
        <v>5</v>
      </c>
      <c r="K16" s="1"/>
      <c r="L16" s="1">
        <v>908</v>
      </c>
      <c r="M16" s="1">
        <f t="shared" si="5"/>
        <v>3</v>
      </c>
      <c r="N16" s="1"/>
      <c r="O16" s="1">
        <v>93</v>
      </c>
      <c r="P16" s="1">
        <f t="shared" si="3"/>
        <v>2</v>
      </c>
      <c r="Q16" s="1"/>
      <c r="R16" s="1">
        <v>15509</v>
      </c>
      <c r="S16" s="1">
        <f t="shared" si="4"/>
        <v>4</v>
      </c>
    </row>
    <row r="17" spans="1:19" ht="12.75">
      <c r="A17" s="33" t="s">
        <v>131</v>
      </c>
      <c r="B17" s="33"/>
      <c r="C17" s="53">
        <v>0</v>
      </c>
      <c r="D17" s="1">
        <f t="shared" si="0"/>
        <v>0</v>
      </c>
      <c r="E17" s="1"/>
      <c r="F17" s="1">
        <v>2340</v>
      </c>
      <c r="G17" s="1">
        <f t="shared" si="1"/>
        <v>1</v>
      </c>
      <c r="H17" s="1"/>
      <c r="I17" s="1">
        <v>1574</v>
      </c>
      <c r="J17" s="1">
        <f t="shared" si="2"/>
        <v>1</v>
      </c>
      <c r="K17" s="1"/>
      <c r="L17" s="1">
        <v>203</v>
      </c>
      <c r="M17" s="1">
        <f t="shared" si="5"/>
        <v>1</v>
      </c>
      <c r="N17" s="1"/>
      <c r="O17" s="1">
        <v>26</v>
      </c>
      <c r="P17" s="1">
        <v>0</v>
      </c>
      <c r="Q17" s="1"/>
      <c r="R17" s="1">
        <v>4143</v>
      </c>
      <c r="S17" s="1">
        <f t="shared" si="4"/>
        <v>1</v>
      </c>
    </row>
    <row r="18" spans="1:19" ht="15.75" customHeight="1">
      <c r="A18" s="34" t="s">
        <v>16</v>
      </c>
      <c r="B18" s="34"/>
      <c r="C18" s="53">
        <f>SUM(C9:C17)</f>
        <v>15489</v>
      </c>
      <c r="D18" s="53">
        <f>SUM(D9:D15)</f>
        <v>100</v>
      </c>
      <c r="E18" s="53"/>
      <c r="F18" s="53">
        <f>SUM(F9:F17)</f>
        <v>199655</v>
      </c>
      <c r="G18" s="53">
        <f aca="true" t="shared" si="6" ref="G18:S18">SUM(G9:G17)</f>
        <v>100</v>
      </c>
      <c r="H18" s="53">
        <f t="shared" si="6"/>
        <v>0</v>
      </c>
      <c r="I18" s="53">
        <f t="shared" si="6"/>
        <v>105191</v>
      </c>
      <c r="J18" s="53">
        <f t="shared" si="6"/>
        <v>100</v>
      </c>
      <c r="K18" s="53">
        <f t="shared" si="6"/>
        <v>0</v>
      </c>
      <c r="L18" s="53">
        <f t="shared" si="6"/>
        <v>32881</v>
      </c>
      <c r="M18" s="53">
        <f t="shared" si="6"/>
        <v>100</v>
      </c>
      <c r="N18" s="53">
        <f t="shared" si="6"/>
        <v>0</v>
      </c>
      <c r="O18" s="53">
        <f t="shared" si="6"/>
        <v>4672</v>
      </c>
      <c r="P18" s="53">
        <f t="shared" si="6"/>
        <v>100</v>
      </c>
      <c r="Q18" s="53">
        <f t="shared" si="6"/>
        <v>0</v>
      </c>
      <c r="R18" s="53">
        <f t="shared" si="6"/>
        <v>357888</v>
      </c>
      <c r="S18" s="53">
        <f t="shared" si="6"/>
        <v>100</v>
      </c>
    </row>
    <row r="19" spans="1:19" ht="15.75" customHeight="1">
      <c r="A19" s="34"/>
      <c r="B19" s="34"/>
      <c r="C19" s="53"/>
      <c r="D19" s="53"/>
      <c r="E19" s="53"/>
      <c r="F19" s="53"/>
      <c r="G19" s="53"/>
      <c r="H19" s="53"/>
      <c r="I19" s="53"/>
      <c r="J19" s="53"/>
      <c r="K19" s="53"/>
      <c r="L19" s="53"/>
      <c r="M19" s="53"/>
      <c r="N19" s="53"/>
      <c r="O19" s="53"/>
      <c r="P19" s="53"/>
      <c r="Q19" s="53"/>
      <c r="R19" s="53"/>
      <c r="S19" s="53"/>
    </row>
    <row r="20" spans="1:19" ht="20.25" customHeight="1">
      <c r="A20" s="98" t="s">
        <v>0</v>
      </c>
      <c r="B20" s="98"/>
      <c r="C20" s="46"/>
      <c r="D20" s="1"/>
      <c r="E20" s="1"/>
      <c r="F20" s="1"/>
      <c r="G20" s="1"/>
      <c r="H20" s="1"/>
      <c r="I20" s="1"/>
      <c r="J20" s="1"/>
      <c r="K20" s="53"/>
      <c r="L20" s="53"/>
      <c r="M20" s="1"/>
      <c r="N20" s="53"/>
      <c r="O20" s="53"/>
      <c r="P20" s="1"/>
      <c r="Q20" s="53"/>
      <c r="R20" s="53"/>
      <c r="S20" s="1"/>
    </row>
    <row r="21" spans="1:19" ht="12.75">
      <c r="A21" s="33" t="s">
        <v>68</v>
      </c>
      <c r="B21" s="33"/>
      <c r="C21" s="1">
        <v>6567</v>
      </c>
      <c r="D21" s="1">
        <v>67</v>
      </c>
      <c r="E21" s="1"/>
      <c r="F21" s="1">
        <v>33511</v>
      </c>
      <c r="G21" s="1">
        <f>ROUND(F21/$F$31*100,0)</f>
        <v>23</v>
      </c>
      <c r="H21" s="1"/>
      <c r="I21" s="1">
        <v>16609</v>
      </c>
      <c r="J21" s="1">
        <v>23</v>
      </c>
      <c r="K21" s="1"/>
      <c r="L21" s="1">
        <v>6031</v>
      </c>
      <c r="M21" s="1">
        <f aca="true" t="shared" si="7" ref="M21:M30">ROUND(L21/$L$31*100,0)</f>
        <v>35</v>
      </c>
      <c r="N21" s="1"/>
      <c r="O21" s="1">
        <v>1236</v>
      </c>
      <c r="P21" s="1">
        <f aca="true" t="shared" si="8" ref="P21:P27">ROUND(O21/$O$31*100,0)</f>
        <v>53</v>
      </c>
      <c r="Q21" s="1"/>
      <c r="R21" s="1">
        <v>63954</v>
      </c>
      <c r="S21" s="1">
        <f aca="true" t="shared" si="9" ref="S21:S30">ROUND(R21/$R$31*100,0)</f>
        <v>26</v>
      </c>
    </row>
    <row r="22" spans="1:19" ht="12.75">
      <c r="A22" s="33" t="s">
        <v>69</v>
      </c>
      <c r="B22" s="33"/>
      <c r="C22" s="1">
        <v>2671</v>
      </c>
      <c r="D22" s="1">
        <f aca="true" t="shared" si="10" ref="D22:D30">ROUND(C22/$C$31*100,0)</f>
        <v>27</v>
      </c>
      <c r="E22" s="1"/>
      <c r="F22" s="1">
        <v>30313</v>
      </c>
      <c r="G22" s="1">
        <f>ROUND(F22/$F$31*100,0)</f>
        <v>21</v>
      </c>
      <c r="H22" s="1"/>
      <c r="I22" s="1">
        <v>13279</v>
      </c>
      <c r="J22" s="1">
        <f aca="true" t="shared" si="11" ref="J22:J30">ROUND(I22/$I$31*100,0)</f>
        <v>18</v>
      </c>
      <c r="K22" s="1"/>
      <c r="L22" s="1">
        <v>3614</v>
      </c>
      <c r="M22" s="1">
        <f t="shared" si="7"/>
        <v>21</v>
      </c>
      <c r="N22" s="1"/>
      <c r="O22" s="1">
        <v>445</v>
      </c>
      <c r="P22" s="1">
        <f t="shared" si="8"/>
        <v>19</v>
      </c>
      <c r="Q22" s="1"/>
      <c r="R22" s="1">
        <v>50322</v>
      </c>
      <c r="S22" s="1">
        <f t="shared" si="9"/>
        <v>20</v>
      </c>
    </row>
    <row r="23" spans="1:19" ht="12.75">
      <c r="A23" s="33" t="s">
        <v>70</v>
      </c>
      <c r="B23" s="33"/>
      <c r="C23" s="1">
        <v>489</v>
      </c>
      <c r="D23" s="1">
        <f t="shared" si="10"/>
        <v>5</v>
      </c>
      <c r="E23" s="1"/>
      <c r="F23" s="1">
        <v>24928</v>
      </c>
      <c r="G23" s="1">
        <f>ROUND(F23/$F$31*100,0)</f>
        <v>17</v>
      </c>
      <c r="H23" s="1"/>
      <c r="I23" s="1">
        <v>11118</v>
      </c>
      <c r="J23" s="1">
        <f t="shared" si="11"/>
        <v>15</v>
      </c>
      <c r="K23" s="1"/>
      <c r="L23" s="1">
        <v>2442</v>
      </c>
      <c r="M23" s="1">
        <f t="shared" si="7"/>
        <v>14</v>
      </c>
      <c r="N23" s="1"/>
      <c r="O23" s="1">
        <v>254</v>
      </c>
      <c r="P23" s="1">
        <f t="shared" si="8"/>
        <v>11</v>
      </c>
      <c r="Q23" s="1"/>
      <c r="R23" s="1">
        <v>39231</v>
      </c>
      <c r="S23" s="1">
        <f t="shared" si="9"/>
        <v>16</v>
      </c>
    </row>
    <row r="24" spans="1:19" ht="12.75">
      <c r="A24" s="33" t="s">
        <v>71</v>
      </c>
      <c r="B24" s="33"/>
      <c r="C24" s="1">
        <v>108</v>
      </c>
      <c r="D24" s="1">
        <f t="shared" si="10"/>
        <v>1</v>
      </c>
      <c r="E24" s="1"/>
      <c r="F24" s="1">
        <v>19521</v>
      </c>
      <c r="G24" s="1">
        <f>ROUND(F24/$F$31*100,0)</f>
        <v>13</v>
      </c>
      <c r="H24" s="1"/>
      <c r="I24" s="1">
        <v>9425</v>
      </c>
      <c r="J24" s="1">
        <f t="shared" si="11"/>
        <v>13</v>
      </c>
      <c r="K24" s="1"/>
      <c r="L24" s="1">
        <v>1695</v>
      </c>
      <c r="M24" s="1">
        <f t="shared" si="7"/>
        <v>10</v>
      </c>
      <c r="N24" s="1"/>
      <c r="O24" s="1">
        <v>162</v>
      </c>
      <c r="P24" s="1">
        <f t="shared" si="8"/>
        <v>7</v>
      </c>
      <c r="Q24" s="1"/>
      <c r="R24" s="1">
        <v>30911</v>
      </c>
      <c r="S24" s="1">
        <f t="shared" si="9"/>
        <v>12</v>
      </c>
    </row>
    <row r="25" spans="1:19" ht="12.75">
      <c r="A25" s="33" t="s">
        <v>72</v>
      </c>
      <c r="B25" s="33"/>
      <c r="C25" s="1">
        <v>22</v>
      </c>
      <c r="D25" s="1">
        <f t="shared" si="10"/>
        <v>0</v>
      </c>
      <c r="E25" s="1"/>
      <c r="F25" s="1">
        <v>13973</v>
      </c>
      <c r="G25" s="1">
        <f>ROUND(F25/$F$31*100,0)</f>
        <v>10</v>
      </c>
      <c r="H25" s="1"/>
      <c r="I25" s="1">
        <v>7517</v>
      </c>
      <c r="J25" s="1">
        <f t="shared" si="11"/>
        <v>10</v>
      </c>
      <c r="K25" s="1"/>
      <c r="L25" s="1">
        <v>1200</v>
      </c>
      <c r="M25" s="1">
        <f t="shared" si="7"/>
        <v>7</v>
      </c>
      <c r="N25" s="1"/>
      <c r="O25" s="1">
        <v>96</v>
      </c>
      <c r="P25" s="1">
        <f t="shared" si="8"/>
        <v>4</v>
      </c>
      <c r="Q25" s="1"/>
      <c r="R25" s="1">
        <v>22808</v>
      </c>
      <c r="S25" s="1">
        <f t="shared" si="9"/>
        <v>9</v>
      </c>
    </row>
    <row r="26" spans="1:19" ht="12.75">
      <c r="A26" s="33" t="s">
        <v>73</v>
      </c>
      <c r="B26" s="33"/>
      <c r="C26" s="1">
        <v>26</v>
      </c>
      <c r="D26" s="1">
        <f t="shared" si="10"/>
        <v>0</v>
      </c>
      <c r="E26" s="1"/>
      <c r="F26" s="1">
        <v>9346</v>
      </c>
      <c r="G26" s="1">
        <v>7</v>
      </c>
      <c r="H26" s="1"/>
      <c r="I26" s="1">
        <v>5358</v>
      </c>
      <c r="J26" s="1">
        <f t="shared" si="11"/>
        <v>7</v>
      </c>
      <c r="K26" s="1"/>
      <c r="L26" s="1">
        <v>793</v>
      </c>
      <c r="M26" s="1">
        <f t="shared" si="7"/>
        <v>5</v>
      </c>
      <c r="N26" s="1"/>
      <c r="O26" s="1">
        <v>58</v>
      </c>
      <c r="P26" s="1">
        <f t="shared" si="8"/>
        <v>2</v>
      </c>
      <c r="Q26" s="1"/>
      <c r="R26" s="1">
        <v>15581</v>
      </c>
      <c r="S26" s="1">
        <f t="shared" si="9"/>
        <v>6</v>
      </c>
    </row>
    <row r="27" spans="1:19" ht="12.75">
      <c r="A27" s="33" t="s">
        <v>74</v>
      </c>
      <c r="B27" s="33"/>
      <c r="C27" s="1">
        <v>11</v>
      </c>
      <c r="D27" s="1">
        <f t="shared" si="10"/>
        <v>0</v>
      </c>
      <c r="E27" s="1"/>
      <c r="F27" s="1">
        <v>5568</v>
      </c>
      <c r="G27" s="1">
        <f>ROUND(F27/$F$31*100,0)</f>
        <v>4</v>
      </c>
      <c r="H27" s="1"/>
      <c r="I27" s="1">
        <v>3806</v>
      </c>
      <c r="J27" s="1">
        <f t="shared" si="11"/>
        <v>5</v>
      </c>
      <c r="K27" s="1"/>
      <c r="L27" s="1">
        <v>549</v>
      </c>
      <c r="M27" s="1">
        <f t="shared" si="7"/>
        <v>3</v>
      </c>
      <c r="N27" s="1"/>
      <c r="O27" s="1">
        <v>34</v>
      </c>
      <c r="P27" s="1">
        <f t="shared" si="8"/>
        <v>1</v>
      </c>
      <c r="Q27" s="1"/>
      <c r="R27" s="1">
        <v>9968</v>
      </c>
      <c r="S27" s="1">
        <f t="shared" si="9"/>
        <v>4</v>
      </c>
    </row>
    <row r="28" spans="1:19" ht="12.75">
      <c r="A28" s="33" t="s">
        <v>132</v>
      </c>
      <c r="B28" s="33"/>
      <c r="C28" s="1">
        <v>7</v>
      </c>
      <c r="D28" s="1">
        <f t="shared" si="10"/>
        <v>0</v>
      </c>
      <c r="E28" s="1"/>
      <c r="F28" s="1">
        <v>6292</v>
      </c>
      <c r="G28" s="1">
        <f>ROUND(F28/$F$31*100,0)</f>
        <v>4</v>
      </c>
      <c r="H28" s="1"/>
      <c r="I28" s="1">
        <v>5244</v>
      </c>
      <c r="J28" s="1">
        <f t="shared" si="11"/>
        <v>7</v>
      </c>
      <c r="K28" s="1"/>
      <c r="L28" s="1">
        <v>713</v>
      </c>
      <c r="M28" s="1">
        <f t="shared" si="7"/>
        <v>4</v>
      </c>
      <c r="N28" s="1"/>
      <c r="O28" s="1">
        <v>35</v>
      </c>
      <c r="P28" s="1">
        <v>2</v>
      </c>
      <c r="Q28" s="1"/>
      <c r="R28" s="1">
        <v>12291</v>
      </c>
      <c r="S28" s="1">
        <f t="shared" si="9"/>
        <v>5</v>
      </c>
    </row>
    <row r="29" spans="1:19" ht="12.75">
      <c r="A29" s="33" t="s">
        <v>77</v>
      </c>
      <c r="B29" s="33"/>
      <c r="C29" s="1">
        <v>0</v>
      </c>
      <c r="D29" s="1">
        <f t="shared" si="10"/>
        <v>0</v>
      </c>
      <c r="E29" s="1"/>
      <c r="F29" s="1">
        <v>2008</v>
      </c>
      <c r="G29" s="1">
        <f>ROUND(F29/$F$31*100,0)</f>
        <v>1</v>
      </c>
      <c r="H29" s="1"/>
      <c r="I29" s="1">
        <v>1727</v>
      </c>
      <c r="J29" s="1">
        <f t="shared" si="11"/>
        <v>2</v>
      </c>
      <c r="K29" s="1"/>
      <c r="L29" s="1">
        <v>229</v>
      </c>
      <c r="M29" s="1">
        <f t="shared" si="7"/>
        <v>1</v>
      </c>
      <c r="N29" s="1"/>
      <c r="O29" s="1">
        <v>14</v>
      </c>
      <c r="P29" s="1">
        <f>ROUND(O29/$O$31*100,0)</f>
        <v>1</v>
      </c>
      <c r="Q29" s="1"/>
      <c r="R29" s="1">
        <v>3978</v>
      </c>
      <c r="S29" s="1">
        <f t="shared" si="9"/>
        <v>2</v>
      </c>
    </row>
    <row r="30" spans="1:19" ht="12.75">
      <c r="A30" s="33" t="s">
        <v>78</v>
      </c>
      <c r="B30" s="33"/>
      <c r="C30" s="1">
        <v>0</v>
      </c>
      <c r="D30" s="1">
        <f t="shared" si="10"/>
        <v>0</v>
      </c>
      <c r="E30" s="1"/>
      <c r="F30" s="1">
        <v>80</v>
      </c>
      <c r="G30" s="1">
        <f>ROUND(F30/$F$31*100,0)</f>
        <v>0</v>
      </c>
      <c r="H30" s="1"/>
      <c r="I30" s="1">
        <v>105</v>
      </c>
      <c r="J30" s="1">
        <f t="shared" si="11"/>
        <v>0</v>
      </c>
      <c r="K30" s="1"/>
      <c r="L30" s="1">
        <v>16</v>
      </c>
      <c r="M30" s="1">
        <f t="shared" si="7"/>
        <v>0</v>
      </c>
      <c r="N30" s="1"/>
      <c r="O30" s="1">
        <v>0</v>
      </c>
      <c r="P30" s="1">
        <f>ROUND(O30/$O$31*100,0)</f>
        <v>0</v>
      </c>
      <c r="Q30" s="1"/>
      <c r="R30" s="1">
        <v>201</v>
      </c>
      <c r="S30" s="1">
        <f t="shared" si="9"/>
        <v>0</v>
      </c>
    </row>
    <row r="31" spans="1:19" ht="15.75" customHeight="1">
      <c r="A31" s="34" t="s">
        <v>16</v>
      </c>
      <c r="B31" s="34"/>
      <c r="C31" s="53">
        <f>SUM(C21:C30)</f>
        <v>9901</v>
      </c>
      <c r="D31" s="53">
        <f aca="true" t="shared" si="12" ref="D31:S31">SUM(D21:D30)</f>
        <v>100</v>
      </c>
      <c r="E31" s="53">
        <f t="shared" si="12"/>
        <v>0</v>
      </c>
      <c r="F31" s="53">
        <f>SUM(F21:F30)</f>
        <v>145540</v>
      </c>
      <c r="G31" s="53">
        <f t="shared" si="12"/>
        <v>100</v>
      </c>
      <c r="H31" s="53">
        <f t="shared" si="12"/>
        <v>0</v>
      </c>
      <c r="I31" s="53">
        <f t="shared" si="12"/>
        <v>74188</v>
      </c>
      <c r="J31" s="53">
        <f t="shared" si="12"/>
        <v>100</v>
      </c>
      <c r="K31" s="53">
        <f t="shared" si="12"/>
        <v>0</v>
      </c>
      <c r="L31" s="53">
        <f t="shared" si="12"/>
        <v>17282</v>
      </c>
      <c r="M31" s="53">
        <f t="shared" si="12"/>
        <v>100</v>
      </c>
      <c r="N31" s="53">
        <f t="shared" si="12"/>
        <v>0</v>
      </c>
      <c r="O31" s="53">
        <f t="shared" si="12"/>
        <v>2334</v>
      </c>
      <c r="P31" s="53">
        <f t="shared" si="12"/>
        <v>100</v>
      </c>
      <c r="Q31" s="53">
        <f t="shared" si="12"/>
        <v>0</v>
      </c>
      <c r="R31" s="53">
        <f t="shared" si="12"/>
        <v>249245</v>
      </c>
      <c r="S31" s="53">
        <f t="shared" si="12"/>
        <v>100</v>
      </c>
    </row>
    <row r="32" spans="1:19" ht="15.75" customHeight="1">
      <c r="A32" s="34"/>
      <c r="B32" s="34"/>
      <c r="C32" s="53"/>
      <c r="D32" s="53"/>
      <c r="E32" s="53"/>
      <c r="F32" s="53"/>
      <c r="G32" s="53"/>
      <c r="H32" s="53"/>
      <c r="I32" s="53"/>
      <c r="J32" s="53"/>
      <c r="K32" s="53"/>
      <c r="L32" s="53"/>
      <c r="M32" s="53"/>
      <c r="N32" s="53"/>
      <c r="O32" s="53"/>
      <c r="P32" s="53"/>
      <c r="Q32" s="53"/>
      <c r="R32" s="53"/>
      <c r="S32" s="53"/>
    </row>
    <row r="33" spans="1:19" ht="30" customHeight="1">
      <c r="A33" s="98" t="s">
        <v>79</v>
      </c>
      <c r="B33" s="98"/>
      <c r="C33" s="1"/>
      <c r="D33" s="1"/>
      <c r="E33" s="1"/>
      <c r="F33" s="1"/>
      <c r="G33" s="1"/>
      <c r="H33" s="1"/>
      <c r="I33" s="1"/>
      <c r="J33" s="1"/>
      <c r="K33" s="1"/>
      <c r="L33" s="1"/>
      <c r="M33" s="1"/>
      <c r="N33" s="1"/>
      <c r="O33" s="1"/>
      <c r="P33" s="1"/>
      <c r="Q33" s="1"/>
      <c r="R33" s="1"/>
      <c r="S33" s="1"/>
    </row>
    <row r="34" spans="1:19" ht="12.75">
      <c r="A34" s="33" t="s">
        <v>68</v>
      </c>
      <c r="B34" s="33"/>
      <c r="C34" s="1">
        <v>16590</v>
      </c>
      <c r="D34" s="1">
        <v>66</v>
      </c>
      <c r="E34" s="1"/>
      <c r="F34" s="1">
        <v>75665</v>
      </c>
      <c r="G34" s="1">
        <f>ROUND(F34/$F$44*100,0)</f>
        <v>22</v>
      </c>
      <c r="H34" s="1"/>
      <c r="I34" s="1">
        <v>42550</v>
      </c>
      <c r="J34" s="1">
        <f aca="true" t="shared" si="13" ref="J34:J39">ROUND(I34/$I$44*100,0)</f>
        <v>24</v>
      </c>
      <c r="K34" s="1"/>
      <c r="L34" s="1">
        <v>16773</v>
      </c>
      <c r="M34" s="1">
        <f aca="true" t="shared" si="14" ref="M34:M41">ROUND(L34/$L$44*100,0)</f>
        <v>33</v>
      </c>
      <c r="N34" s="1"/>
      <c r="O34" s="1">
        <v>3212</v>
      </c>
      <c r="P34" s="1">
        <f aca="true" t="shared" si="15" ref="P34:P42">ROUND(O34/$O$44*100,0)</f>
        <v>46</v>
      </c>
      <c r="Q34" s="1"/>
      <c r="R34" s="1">
        <v>154790</v>
      </c>
      <c r="S34" s="1">
        <v>26</v>
      </c>
    </row>
    <row r="35" spans="1:19" ht="12.75">
      <c r="A35" s="33" t="s">
        <v>69</v>
      </c>
      <c r="B35" s="33"/>
      <c r="C35" s="1">
        <v>6993</v>
      </c>
      <c r="D35" s="1">
        <f aca="true" t="shared" si="16" ref="D35:D43">ROUND(C35/$C$44*100,0)</f>
        <v>28</v>
      </c>
      <c r="E35" s="1"/>
      <c r="F35" s="1">
        <v>69867</v>
      </c>
      <c r="G35" s="1">
        <f>ROUND(F35/$F$44*100,0)</f>
        <v>20</v>
      </c>
      <c r="H35" s="1"/>
      <c r="I35" s="1">
        <v>34127</v>
      </c>
      <c r="J35" s="1">
        <f t="shared" si="13"/>
        <v>19</v>
      </c>
      <c r="K35" s="1"/>
      <c r="L35" s="1">
        <v>11008</v>
      </c>
      <c r="M35" s="1">
        <f t="shared" si="14"/>
        <v>22</v>
      </c>
      <c r="N35" s="1"/>
      <c r="O35" s="1">
        <v>1488</v>
      </c>
      <c r="P35" s="1">
        <f t="shared" si="15"/>
        <v>21</v>
      </c>
      <c r="Q35" s="1"/>
      <c r="R35" s="1">
        <v>123483</v>
      </c>
      <c r="S35" s="1">
        <f aca="true" t="shared" si="17" ref="S35:S43">ROUND(R35/$R$44*100,0)</f>
        <v>20</v>
      </c>
    </row>
    <row r="36" spans="1:19" ht="12.75">
      <c r="A36" s="33" t="s">
        <v>70</v>
      </c>
      <c r="B36" s="33"/>
      <c r="C36" s="1">
        <v>1349</v>
      </c>
      <c r="D36" s="1">
        <f t="shared" si="16"/>
        <v>5</v>
      </c>
      <c r="E36" s="1"/>
      <c r="F36" s="1">
        <v>62295</v>
      </c>
      <c r="G36" s="1">
        <f>ROUND(F36/$F$44*100,0)</f>
        <v>18</v>
      </c>
      <c r="H36" s="1"/>
      <c r="I36" s="1">
        <v>28762</v>
      </c>
      <c r="J36" s="1">
        <f t="shared" si="13"/>
        <v>16</v>
      </c>
      <c r="K36" s="1"/>
      <c r="L36" s="1">
        <v>8012</v>
      </c>
      <c r="M36" s="1">
        <f t="shared" si="14"/>
        <v>16</v>
      </c>
      <c r="N36" s="1"/>
      <c r="O36" s="1">
        <v>935</v>
      </c>
      <c r="P36" s="1">
        <f t="shared" si="15"/>
        <v>13</v>
      </c>
      <c r="Q36" s="1"/>
      <c r="R36" s="1">
        <v>101353</v>
      </c>
      <c r="S36" s="1">
        <f t="shared" si="17"/>
        <v>17</v>
      </c>
    </row>
    <row r="37" spans="1:19" ht="12.75">
      <c r="A37" s="33" t="s">
        <v>71</v>
      </c>
      <c r="B37" s="33"/>
      <c r="C37" s="1">
        <v>293</v>
      </c>
      <c r="D37" s="1">
        <f t="shared" si="16"/>
        <v>1</v>
      </c>
      <c r="E37" s="1"/>
      <c r="F37" s="1">
        <v>47828</v>
      </c>
      <c r="G37" s="1">
        <f>ROUND(F37/$F$44*100,0)</f>
        <v>14</v>
      </c>
      <c r="H37" s="1"/>
      <c r="I37" s="1">
        <v>22687</v>
      </c>
      <c r="J37" s="1">
        <f t="shared" si="13"/>
        <v>13</v>
      </c>
      <c r="K37" s="1"/>
      <c r="L37" s="1">
        <v>5367</v>
      </c>
      <c r="M37" s="1">
        <f t="shared" si="14"/>
        <v>11</v>
      </c>
      <c r="N37" s="1"/>
      <c r="O37" s="1">
        <v>546</v>
      </c>
      <c r="P37" s="1">
        <f t="shared" si="15"/>
        <v>8</v>
      </c>
      <c r="Q37" s="1"/>
      <c r="R37" s="1">
        <v>76721</v>
      </c>
      <c r="S37" s="1">
        <f t="shared" si="17"/>
        <v>13</v>
      </c>
    </row>
    <row r="38" spans="1:19" ht="12.75">
      <c r="A38" s="33" t="s">
        <v>72</v>
      </c>
      <c r="B38" s="33"/>
      <c r="C38" s="1">
        <v>59</v>
      </c>
      <c r="D38" s="1">
        <f t="shared" si="16"/>
        <v>0</v>
      </c>
      <c r="E38" s="1"/>
      <c r="F38" s="1">
        <v>33672</v>
      </c>
      <c r="G38" s="1">
        <f>ROUND(F38/$F$44*100,0)</f>
        <v>10</v>
      </c>
      <c r="H38" s="1"/>
      <c r="I38" s="1">
        <v>16916</v>
      </c>
      <c r="J38" s="1">
        <f t="shared" si="13"/>
        <v>9</v>
      </c>
      <c r="K38" s="1"/>
      <c r="L38" s="1">
        <v>3439</v>
      </c>
      <c r="M38" s="1">
        <f t="shared" si="14"/>
        <v>7</v>
      </c>
      <c r="N38" s="1"/>
      <c r="O38" s="1">
        <v>362</v>
      </c>
      <c r="P38" s="1">
        <f t="shared" si="15"/>
        <v>5</v>
      </c>
      <c r="Q38" s="1"/>
      <c r="R38" s="1">
        <v>54448</v>
      </c>
      <c r="S38" s="1">
        <f t="shared" si="17"/>
        <v>9</v>
      </c>
    </row>
    <row r="39" spans="1:19" ht="12.75">
      <c r="A39" s="33" t="s">
        <v>73</v>
      </c>
      <c r="B39" s="33"/>
      <c r="C39" s="1">
        <v>59</v>
      </c>
      <c r="D39" s="1">
        <f t="shared" si="16"/>
        <v>0</v>
      </c>
      <c r="E39" s="1"/>
      <c r="F39" s="1">
        <v>22404</v>
      </c>
      <c r="G39" s="1">
        <v>7</v>
      </c>
      <c r="H39" s="1"/>
      <c r="I39" s="1">
        <v>11876</v>
      </c>
      <c r="J39" s="1">
        <f t="shared" si="13"/>
        <v>7</v>
      </c>
      <c r="K39" s="1"/>
      <c r="L39" s="1">
        <v>2143</v>
      </c>
      <c r="M39" s="1">
        <f t="shared" si="14"/>
        <v>4</v>
      </c>
      <c r="N39" s="1"/>
      <c r="O39" s="1">
        <v>184</v>
      </c>
      <c r="P39" s="1">
        <f t="shared" si="15"/>
        <v>3</v>
      </c>
      <c r="Q39" s="1"/>
      <c r="R39" s="1">
        <v>36666</v>
      </c>
      <c r="S39" s="1">
        <f t="shared" si="17"/>
        <v>6</v>
      </c>
    </row>
    <row r="40" spans="1:19" ht="12.75">
      <c r="A40" s="33" t="s">
        <v>74</v>
      </c>
      <c r="B40" s="33"/>
      <c r="C40" s="1">
        <v>31</v>
      </c>
      <c r="D40" s="1">
        <f t="shared" si="16"/>
        <v>0</v>
      </c>
      <c r="E40" s="1"/>
      <c r="F40" s="1">
        <v>13865</v>
      </c>
      <c r="G40" s="1">
        <f>ROUND(F40/$F$44*100,0)</f>
        <v>4</v>
      </c>
      <c r="H40" s="1"/>
      <c r="I40" s="1">
        <v>8191</v>
      </c>
      <c r="J40" s="1">
        <v>4</v>
      </c>
      <c r="K40" s="1"/>
      <c r="L40" s="1">
        <v>1352</v>
      </c>
      <c r="M40" s="1">
        <f t="shared" si="14"/>
        <v>3</v>
      </c>
      <c r="N40" s="1"/>
      <c r="O40" s="1">
        <v>111</v>
      </c>
      <c r="P40" s="1">
        <f t="shared" si="15"/>
        <v>2</v>
      </c>
      <c r="Q40" s="1"/>
      <c r="R40" s="1">
        <v>23550</v>
      </c>
      <c r="S40" s="1">
        <f t="shared" si="17"/>
        <v>4</v>
      </c>
    </row>
    <row r="41" spans="1:19" ht="12.75">
      <c r="A41" s="33" t="s">
        <v>75</v>
      </c>
      <c r="B41" s="33"/>
      <c r="C41" s="1">
        <v>10</v>
      </c>
      <c r="D41" s="1">
        <f t="shared" si="16"/>
        <v>0</v>
      </c>
      <c r="E41" s="1"/>
      <c r="F41" s="1">
        <v>8148</v>
      </c>
      <c r="G41" s="1">
        <f>ROUND(F41/$F$44*100,0)</f>
        <v>2</v>
      </c>
      <c r="H41" s="1"/>
      <c r="I41" s="1">
        <v>5488</v>
      </c>
      <c r="J41" s="1">
        <f>ROUND(I41/$I$44*100,0)</f>
        <v>3</v>
      </c>
      <c r="K41" s="1"/>
      <c r="L41" s="1">
        <v>853</v>
      </c>
      <c r="M41" s="1">
        <f t="shared" si="14"/>
        <v>2</v>
      </c>
      <c r="N41" s="1"/>
      <c r="O41" s="1">
        <v>68</v>
      </c>
      <c r="P41" s="1">
        <f t="shared" si="15"/>
        <v>1</v>
      </c>
      <c r="Q41" s="1"/>
      <c r="R41" s="1">
        <v>14567</v>
      </c>
      <c r="S41" s="1">
        <f t="shared" si="17"/>
        <v>2</v>
      </c>
    </row>
    <row r="42" spans="1:19" ht="12.75">
      <c r="A42" s="33" t="s">
        <v>76</v>
      </c>
      <c r="B42" s="33"/>
      <c r="C42" s="1">
        <v>6</v>
      </c>
      <c r="D42" s="1">
        <f t="shared" si="16"/>
        <v>0</v>
      </c>
      <c r="E42" s="1"/>
      <c r="F42" s="1">
        <v>7023</v>
      </c>
      <c r="G42" s="1">
        <f>ROUND(F42/$F$44*100,0)</f>
        <v>2</v>
      </c>
      <c r="H42" s="1"/>
      <c r="I42" s="1">
        <v>5376</v>
      </c>
      <c r="J42" s="1">
        <f>ROUND(I42/$I$44*100,0)</f>
        <v>3</v>
      </c>
      <c r="K42" s="1"/>
      <c r="L42" s="1">
        <v>768</v>
      </c>
      <c r="M42" s="1">
        <v>1</v>
      </c>
      <c r="N42" s="1"/>
      <c r="O42" s="1">
        <v>60</v>
      </c>
      <c r="P42" s="1">
        <f t="shared" si="15"/>
        <v>1</v>
      </c>
      <c r="Q42" s="1"/>
      <c r="R42" s="1">
        <v>13233</v>
      </c>
      <c r="S42" s="1">
        <f t="shared" si="17"/>
        <v>2</v>
      </c>
    </row>
    <row r="43" spans="1:19" ht="12.75">
      <c r="A43" s="33" t="s">
        <v>131</v>
      </c>
      <c r="B43" s="33"/>
      <c r="C43" s="1">
        <v>0</v>
      </c>
      <c r="D43" s="1">
        <f t="shared" si="16"/>
        <v>0</v>
      </c>
      <c r="E43" s="1"/>
      <c r="F43" s="1">
        <v>4428</v>
      </c>
      <c r="G43" s="1">
        <f>ROUND(F43/$F$44*100,0)</f>
        <v>1</v>
      </c>
      <c r="H43" s="1"/>
      <c r="I43" s="1">
        <v>3406</v>
      </c>
      <c r="J43" s="1">
        <f>ROUND(I43/$I$44*100,0)</f>
        <v>2</v>
      </c>
      <c r="K43" s="1"/>
      <c r="L43" s="1">
        <v>448</v>
      </c>
      <c r="M43" s="1">
        <f>ROUND(L43/$L$44*100,0)</f>
        <v>1</v>
      </c>
      <c r="N43" s="1"/>
      <c r="O43" s="1">
        <v>40</v>
      </c>
      <c r="P43" s="1">
        <v>0</v>
      </c>
      <c r="Q43" s="1"/>
      <c r="R43" s="1">
        <v>8322</v>
      </c>
      <c r="S43" s="1">
        <f t="shared" si="17"/>
        <v>1</v>
      </c>
    </row>
    <row r="44" spans="1:19" ht="15.75" customHeight="1">
      <c r="A44" s="35" t="s">
        <v>16</v>
      </c>
      <c r="B44" s="35"/>
      <c r="C44" s="26">
        <f aca="true" t="shared" si="18" ref="C44:S44">SUM(C34:C43)</f>
        <v>25390</v>
      </c>
      <c r="D44" s="26">
        <f t="shared" si="18"/>
        <v>100</v>
      </c>
      <c r="E44" s="26">
        <f t="shared" si="18"/>
        <v>0</v>
      </c>
      <c r="F44" s="26">
        <f t="shared" si="18"/>
        <v>345195</v>
      </c>
      <c r="G44" s="26">
        <f t="shared" si="18"/>
        <v>100</v>
      </c>
      <c r="H44" s="26">
        <f t="shared" si="18"/>
        <v>0</v>
      </c>
      <c r="I44" s="26">
        <f t="shared" si="18"/>
        <v>179379</v>
      </c>
      <c r="J44" s="26">
        <f t="shared" si="18"/>
        <v>100</v>
      </c>
      <c r="K44" s="26">
        <f t="shared" si="18"/>
        <v>0</v>
      </c>
      <c r="L44" s="26">
        <f t="shared" si="18"/>
        <v>50163</v>
      </c>
      <c r="M44" s="26">
        <f t="shared" si="18"/>
        <v>100</v>
      </c>
      <c r="N44" s="26">
        <f t="shared" si="18"/>
        <v>0</v>
      </c>
      <c r="O44" s="26">
        <f t="shared" si="18"/>
        <v>7006</v>
      </c>
      <c r="P44" s="26">
        <f t="shared" si="18"/>
        <v>100</v>
      </c>
      <c r="Q44" s="26">
        <f t="shared" si="18"/>
        <v>0</v>
      </c>
      <c r="R44" s="26">
        <f t="shared" si="18"/>
        <v>607133</v>
      </c>
      <c r="S44" s="26">
        <f t="shared" si="18"/>
        <v>100</v>
      </c>
    </row>
    <row r="47" spans="1:13" ht="36.75" customHeight="1">
      <c r="A47" s="150" t="s">
        <v>141</v>
      </c>
      <c r="B47" s="150"/>
      <c r="C47" s="150"/>
      <c r="D47" s="150"/>
      <c r="E47" s="150"/>
      <c r="F47" s="150"/>
      <c r="G47" s="150"/>
      <c r="H47" s="150"/>
      <c r="I47" s="150"/>
      <c r="J47" s="150"/>
      <c r="K47" s="150"/>
      <c r="L47" s="150"/>
      <c r="M47" s="150"/>
    </row>
  </sheetData>
  <mergeCells count="11">
    <mergeCell ref="A1:S1"/>
    <mergeCell ref="A3:S3"/>
    <mergeCell ref="C4:P4"/>
    <mergeCell ref="R4:S4"/>
    <mergeCell ref="A47:M47"/>
    <mergeCell ref="A7:B7"/>
    <mergeCell ref="O5:P5"/>
    <mergeCell ref="C5:D5"/>
    <mergeCell ref="F5:G5"/>
    <mergeCell ref="I5:J5"/>
    <mergeCell ref="L5:M5"/>
  </mergeCells>
  <printOptions/>
  <pageMargins left="0.75" right="0.75" top="1" bottom="1" header="0.5" footer="0.5"/>
  <pageSetup cellComments="asDisplayed"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dimension ref="A1:T17"/>
  <sheetViews>
    <sheetView zoomScaleSheetLayoutView="100" workbookViewId="0" topLeftCell="A1">
      <selection activeCell="L2" sqref="L2"/>
    </sheetView>
  </sheetViews>
  <sheetFormatPr defaultColWidth="9.140625" defaultRowHeight="12.75"/>
  <cols>
    <col min="1" max="1" width="25.8515625" style="0" customWidth="1"/>
    <col min="2" max="2" width="6.7109375" style="0" customWidth="1"/>
    <col min="3" max="3" width="6.57421875" style="2" customWidth="1"/>
    <col min="4" max="4" width="7.28125" style="0" customWidth="1"/>
    <col min="5" max="5" width="1.28515625" style="0" customWidth="1"/>
    <col min="6" max="7" width="6.7109375" style="0" customWidth="1"/>
    <col min="8" max="8" width="7.28125" style="0" customWidth="1"/>
    <col min="9" max="9" width="1.421875" style="0" customWidth="1"/>
    <col min="10" max="11" width="6.7109375" style="0" customWidth="1"/>
    <col min="12" max="12" width="7.28125" style="0" customWidth="1"/>
  </cols>
  <sheetData>
    <row r="1" spans="1:12" ht="27" customHeight="1">
      <c r="A1" s="141" t="s">
        <v>60</v>
      </c>
      <c r="B1" s="142"/>
      <c r="C1" s="142"/>
      <c r="D1" s="142"/>
      <c r="E1" s="142"/>
      <c r="F1" s="142"/>
      <c r="G1" s="142"/>
      <c r="H1" s="142"/>
      <c r="I1" s="142"/>
      <c r="J1" s="142"/>
      <c r="K1" s="142"/>
      <c r="L1" s="142"/>
    </row>
    <row r="2" spans="1:12" ht="12.75" customHeight="1">
      <c r="A2" s="68"/>
      <c r="B2" s="69"/>
      <c r="C2" s="69"/>
      <c r="D2" s="69"/>
      <c r="E2" s="69"/>
      <c r="F2" s="69"/>
      <c r="G2" s="69"/>
      <c r="H2" s="69"/>
      <c r="I2" s="69"/>
      <c r="J2" s="69"/>
      <c r="K2" s="69"/>
      <c r="L2" s="69"/>
    </row>
    <row r="3" spans="1:12" ht="39.75" customHeight="1">
      <c r="A3" s="146" t="s">
        <v>134</v>
      </c>
      <c r="B3" s="142"/>
      <c r="C3" s="142"/>
      <c r="D3" s="142"/>
      <c r="E3" s="142"/>
      <c r="F3" s="142"/>
      <c r="G3" s="142"/>
      <c r="H3" s="142"/>
      <c r="I3" s="142"/>
      <c r="J3" s="142"/>
      <c r="K3" s="142"/>
      <c r="L3" s="142"/>
    </row>
    <row r="4" spans="1:17" ht="15" customHeight="1">
      <c r="A4" s="28"/>
      <c r="B4" s="161" t="s">
        <v>51</v>
      </c>
      <c r="C4" s="161"/>
      <c r="D4" s="161"/>
      <c r="E4" s="61"/>
      <c r="F4" s="161" t="s">
        <v>56</v>
      </c>
      <c r="G4" s="161"/>
      <c r="H4" s="161"/>
      <c r="I4" s="62"/>
      <c r="J4" s="160">
        <v>2010</v>
      </c>
      <c r="K4" s="161"/>
      <c r="L4" s="161"/>
      <c r="P4" s="3"/>
      <c r="Q4" s="63"/>
    </row>
    <row r="5" spans="1:17" ht="15.75" customHeight="1">
      <c r="A5" s="27"/>
      <c r="B5" s="19" t="s">
        <v>1</v>
      </c>
      <c r="C5" s="19" t="s">
        <v>0</v>
      </c>
      <c r="D5" s="19" t="s">
        <v>16</v>
      </c>
      <c r="E5" s="64"/>
      <c r="F5" s="19" t="s">
        <v>1</v>
      </c>
      <c r="G5" s="19" t="s">
        <v>0</v>
      </c>
      <c r="H5" s="19" t="s">
        <v>16</v>
      </c>
      <c r="I5" s="19"/>
      <c r="J5" s="19" t="s">
        <v>1</v>
      </c>
      <c r="K5" s="19" t="s">
        <v>0</v>
      </c>
      <c r="L5" s="19" t="s">
        <v>16</v>
      </c>
      <c r="P5" s="3"/>
      <c r="Q5" s="63"/>
    </row>
    <row r="6" spans="1:17" ht="20.25" customHeight="1">
      <c r="A6" s="20" t="s">
        <v>7</v>
      </c>
      <c r="B6" s="4"/>
      <c r="C6" s="4"/>
      <c r="D6" s="8"/>
      <c r="F6" s="1"/>
      <c r="G6" s="1"/>
      <c r="H6" s="8"/>
      <c r="I6" s="4"/>
      <c r="J6" s="4"/>
      <c r="K6" s="1"/>
      <c r="L6" s="4"/>
      <c r="Q6" s="1"/>
    </row>
    <row r="7" spans="1:17" ht="15" customHeight="1">
      <c r="A7" s="21" t="s">
        <v>3</v>
      </c>
      <c r="B7" s="74">
        <v>1769</v>
      </c>
      <c r="C7" s="74">
        <v>1190</v>
      </c>
      <c r="D7" s="1">
        <f>B7+C7</f>
        <v>2959</v>
      </c>
      <c r="F7" s="74">
        <v>534</v>
      </c>
      <c r="G7" s="74">
        <v>311</v>
      </c>
      <c r="H7" s="1">
        <f>F7+G7</f>
        <v>845</v>
      </c>
      <c r="I7" s="4"/>
      <c r="J7" s="74">
        <v>192</v>
      </c>
      <c r="K7" s="74">
        <v>93</v>
      </c>
      <c r="L7" s="74">
        <f>J7+K7</f>
        <v>285</v>
      </c>
      <c r="Q7" s="1"/>
    </row>
    <row r="8" spans="1:20" ht="12.75" customHeight="1">
      <c r="A8" s="21" t="s">
        <v>54</v>
      </c>
      <c r="B8" s="75">
        <v>4</v>
      </c>
      <c r="C8" s="75">
        <v>3</v>
      </c>
      <c r="D8" s="1">
        <f>B8+C8</f>
        <v>7</v>
      </c>
      <c r="F8" s="82">
        <v>1.615</v>
      </c>
      <c r="G8" s="82">
        <v>0.832</v>
      </c>
      <c r="H8" s="52">
        <v>3</v>
      </c>
      <c r="I8" s="4"/>
      <c r="J8" s="128">
        <v>0.905836</v>
      </c>
      <c r="K8" s="128">
        <v>0.561601</v>
      </c>
      <c r="L8" s="128">
        <f>J8+K8</f>
        <v>1.4674369999999999</v>
      </c>
      <c r="M8" s="92"/>
      <c r="N8" s="89"/>
      <c r="O8" s="89"/>
      <c r="P8" s="89"/>
      <c r="Q8" s="80"/>
      <c r="R8" s="89"/>
      <c r="S8" s="89"/>
      <c r="T8" s="89"/>
    </row>
    <row r="9" spans="1:17" ht="12.75" customHeight="1">
      <c r="A9" s="21" t="s">
        <v>55</v>
      </c>
      <c r="B9" s="74">
        <v>2460</v>
      </c>
      <c r="C9" s="74">
        <v>2448</v>
      </c>
      <c r="D9" s="1">
        <v>2455</v>
      </c>
      <c r="F9" s="74">
        <v>3025.466</v>
      </c>
      <c r="G9" s="74">
        <v>2675.662</v>
      </c>
      <c r="H9" s="74">
        <v>2896.722</v>
      </c>
      <c r="I9" s="4"/>
      <c r="J9" s="74">
        <v>4717.8958333</v>
      </c>
      <c r="K9" s="74">
        <v>6038.7204301</v>
      </c>
      <c r="L9" s="74">
        <v>5148.9017543859645</v>
      </c>
      <c r="Q9" s="1"/>
    </row>
    <row r="10" spans="1:17" ht="20.25" customHeight="1">
      <c r="A10" s="20" t="s">
        <v>8</v>
      </c>
      <c r="B10" s="21"/>
      <c r="C10" s="1"/>
      <c r="D10" s="23"/>
      <c r="F10" s="75"/>
      <c r="G10" s="75"/>
      <c r="H10" s="25"/>
      <c r="I10" s="4"/>
      <c r="J10" s="84"/>
      <c r="K10" s="84"/>
      <c r="L10" s="79"/>
      <c r="Q10" s="1"/>
    </row>
    <row r="11" spans="1:17" ht="15.75" customHeight="1">
      <c r="A11" s="21" t="s">
        <v>3</v>
      </c>
      <c r="B11" s="74">
        <v>400980</v>
      </c>
      <c r="C11" s="74">
        <v>283167</v>
      </c>
      <c r="D11" s="1">
        <f>B11+C11</f>
        <v>684147</v>
      </c>
      <c r="F11" s="74">
        <v>380042</v>
      </c>
      <c r="G11" s="74">
        <v>266743</v>
      </c>
      <c r="H11" s="1">
        <f>F11+G11</f>
        <v>646785</v>
      </c>
      <c r="I11" s="4"/>
      <c r="J11" s="74">
        <v>357696</v>
      </c>
      <c r="K11" s="74">
        <v>249152</v>
      </c>
      <c r="L11" s="74">
        <f>J11+K11</f>
        <v>606848</v>
      </c>
      <c r="Q11" s="1"/>
    </row>
    <row r="12" spans="1:17" ht="12.75">
      <c r="A12" s="21" t="s">
        <v>54</v>
      </c>
      <c r="B12" s="74">
        <v>3432</v>
      </c>
      <c r="C12" s="74">
        <v>2991</v>
      </c>
      <c r="D12" s="1">
        <f>B12+C12</f>
        <v>6423</v>
      </c>
      <c r="F12" s="74">
        <v>3496.259</v>
      </c>
      <c r="G12" s="74">
        <v>3065.153</v>
      </c>
      <c r="H12" s="1">
        <f>F12+G12</f>
        <v>6561.412</v>
      </c>
      <c r="I12" s="4"/>
      <c r="J12" s="129">
        <v>3479.174811</v>
      </c>
      <c r="K12" s="129">
        <v>3007.797396</v>
      </c>
      <c r="L12" s="129">
        <f>J12+K12</f>
        <v>6486.972207</v>
      </c>
      <c r="Q12" s="1"/>
    </row>
    <row r="13" spans="1:17" ht="12.75" customHeight="1">
      <c r="A13" s="21" t="s">
        <v>55</v>
      </c>
      <c r="B13" s="74">
        <v>8558</v>
      </c>
      <c r="C13" s="74">
        <v>10562</v>
      </c>
      <c r="D13" s="1">
        <v>9387</v>
      </c>
      <c r="F13" s="74">
        <v>9199.666</v>
      </c>
      <c r="G13" s="74">
        <v>11491.038</v>
      </c>
      <c r="H13" s="74">
        <v>10144.659</v>
      </c>
      <c r="I13" s="4"/>
      <c r="J13" s="74">
        <v>9726.6248742</v>
      </c>
      <c r="K13" s="74">
        <v>12072.138277</v>
      </c>
      <c r="L13" s="74">
        <v>10689.616192193103</v>
      </c>
      <c r="Q13" s="1"/>
    </row>
    <row r="14" spans="1:17" ht="20.25" customHeight="1">
      <c r="A14" s="20" t="s">
        <v>9</v>
      </c>
      <c r="B14" s="1"/>
      <c r="C14" s="1"/>
      <c r="D14" s="21"/>
      <c r="F14" s="74"/>
      <c r="G14" s="74"/>
      <c r="H14" s="1"/>
      <c r="I14" s="4"/>
      <c r="J14" s="83"/>
      <c r="K14" s="83"/>
      <c r="L14" s="83"/>
      <c r="Q14" s="1"/>
    </row>
    <row r="15" spans="1:17" ht="12.75" customHeight="1">
      <c r="A15" s="21" t="s">
        <v>3</v>
      </c>
      <c r="B15" s="53">
        <f>B7+B11</f>
        <v>402749</v>
      </c>
      <c r="C15" s="53">
        <f>C7+C11</f>
        <v>284357</v>
      </c>
      <c r="D15" s="1">
        <f>B15+C15</f>
        <v>687106</v>
      </c>
      <c r="E15" s="3"/>
      <c r="F15" s="74">
        <f>F7+F11</f>
        <v>380576</v>
      </c>
      <c r="G15" s="74">
        <f>G7+G11</f>
        <v>267054</v>
      </c>
      <c r="H15" s="1">
        <f>F15+G15</f>
        <v>647630</v>
      </c>
      <c r="I15" s="4"/>
      <c r="J15" s="74">
        <f>J7+J11</f>
        <v>357888</v>
      </c>
      <c r="K15" s="74">
        <f>K7+K11</f>
        <v>249245</v>
      </c>
      <c r="L15" s="74">
        <f>J15+K15</f>
        <v>607133</v>
      </c>
      <c r="Q15" s="1"/>
    </row>
    <row r="16" spans="1:17" ht="12.75" customHeight="1">
      <c r="A16" s="21" t="s">
        <v>54</v>
      </c>
      <c r="B16" s="1">
        <f>B8+B12</f>
        <v>3436</v>
      </c>
      <c r="C16" s="1">
        <f>C8+C12</f>
        <v>2994</v>
      </c>
      <c r="D16" s="1">
        <f>B16+C16</f>
        <v>6430</v>
      </c>
      <c r="F16" s="74">
        <f>F8+F12</f>
        <v>3497.874</v>
      </c>
      <c r="G16" s="74">
        <f>G8+G12</f>
        <v>3065.9849999999997</v>
      </c>
      <c r="H16" s="1">
        <f>F16+G16</f>
        <v>6563.8589999999995</v>
      </c>
      <c r="I16" s="4"/>
      <c r="J16" s="129">
        <f>SUM(J8+J12)</f>
        <v>3480.0806469999998</v>
      </c>
      <c r="K16" s="128">
        <f>SUM(K8+K12)</f>
        <v>3008.358997</v>
      </c>
      <c r="L16" s="129">
        <f>SUM(J16:K16)+0.1</f>
        <v>6488.539644</v>
      </c>
      <c r="Q16" s="1"/>
    </row>
    <row r="17" spans="1:17" ht="12.75" customHeight="1">
      <c r="A17" s="27" t="s">
        <v>55</v>
      </c>
      <c r="B17" s="76">
        <v>8532</v>
      </c>
      <c r="C17" s="76">
        <v>10528</v>
      </c>
      <c r="D17" s="26">
        <v>9358</v>
      </c>
      <c r="E17" s="64"/>
      <c r="F17" s="76">
        <v>9191.003</v>
      </c>
      <c r="G17" s="76">
        <v>11480.772</v>
      </c>
      <c r="H17" s="76">
        <v>10135.203</v>
      </c>
      <c r="I17" s="14"/>
      <c r="J17" s="76">
        <v>9723.937787799536</v>
      </c>
      <c r="K17" s="76">
        <v>12069.887046881582</v>
      </c>
      <c r="L17" s="76">
        <v>10687.0152734244</v>
      </c>
      <c r="Q17" s="1"/>
    </row>
    <row r="18" ht="24" customHeight="1"/>
  </sheetData>
  <mergeCells count="5">
    <mergeCell ref="A1:L1"/>
    <mergeCell ref="A3:L3"/>
    <mergeCell ref="J4:L4"/>
    <mergeCell ref="B4:D4"/>
    <mergeCell ref="F4:H4"/>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U48"/>
  <sheetViews>
    <sheetView workbookViewId="0" topLeftCell="A1">
      <selection activeCell="M2" sqref="M2"/>
    </sheetView>
  </sheetViews>
  <sheetFormatPr defaultColWidth="9.140625" defaultRowHeight="12.75"/>
  <cols>
    <col min="1" max="1" width="21.57421875" style="0" customWidth="1"/>
    <col min="2" max="2" width="6.00390625" style="0" customWidth="1"/>
    <col min="3" max="4" width="6.7109375" style="0" customWidth="1"/>
    <col min="5" max="5" width="7.28125" style="0" customWidth="1"/>
    <col min="6" max="6" width="0.9921875" style="0" customWidth="1"/>
    <col min="7" max="8" width="6.7109375" style="0" customWidth="1"/>
    <col min="9" max="9" width="7.28125" style="0" customWidth="1"/>
    <col min="10" max="10" width="1.1484375" style="0" customWidth="1"/>
    <col min="11" max="12" width="6.7109375" style="0" customWidth="1"/>
    <col min="13" max="13" width="7.28125" style="0" customWidth="1"/>
    <col min="14" max="14" width="5.7109375" style="0" customWidth="1"/>
    <col min="15" max="15" width="2.7109375" style="0" customWidth="1"/>
    <col min="16" max="16" width="5.7109375" style="0" customWidth="1"/>
    <col min="17" max="17" width="2.7109375" style="0" customWidth="1"/>
    <col min="18" max="18" width="5.7109375" style="0" customWidth="1"/>
  </cols>
  <sheetData>
    <row r="1" spans="1:21" ht="25.5" customHeight="1">
      <c r="A1" s="162" t="s">
        <v>142</v>
      </c>
      <c r="B1" s="162"/>
      <c r="C1" s="162"/>
      <c r="D1" s="162"/>
      <c r="E1" s="162"/>
      <c r="F1" s="162"/>
      <c r="G1" s="162"/>
      <c r="H1" s="162"/>
      <c r="I1" s="162"/>
      <c r="J1" s="162"/>
      <c r="K1" s="162"/>
      <c r="L1" s="162"/>
      <c r="M1" s="162"/>
      <c r="S1" s="110"/>
      <c r="T1" s="110"/>
      <c r="U1" s="110"/>
    </row>
    <row r="2" spans="1:10" ht="7.5" customHeight="1">
      <c r="A2" s="66"/>
      <c r="B2" s="9"/>
      <c r="C2" s="9"/>
      <c r="D2" s="9"/>
      <c r="E2" s="9"/>
      <c r="F2" s="9"/>
      <c r="G2" s="9"/>
      <c r="H2" s="9"/>
      <c r="I2" s="9"/>
      <c r="J2" s="7"/>
    </row>
    <row r="3" spans="1:13" ht="39.75" customHeight="1">
      <c r="A3" s="163" t="s">
        <v>135</v>
      </c>
      <c r="B3" s="163"/>
      <c r="C3" s="163"/>
      <c r="D3" s="163"/>
      <c r="E3" s="163"/>
      <c r="F3" s="163"/>
      <c r="G3" s="163"/>
      <c r="H3" s="163"/>
      <c r="I3" s="163"/>
      <c r="J3" s="163"/>
      <c r="K3" s="163"/>
      <c r="L3" s="163"/>
      <c r="M3" s="163"/>
    </row>
    <row r="4" spans="1:13" ht="12.75">
      <c r="A4" s="18" t="s">
        <v>13</v>
      </c>
      <c r="B4" s="18"/>
      <c r="C4" s="48">
        <v>2008</v>
      </c>
      <c r="D4" s="48"/>
      <c r="E4" s="48"/>
      <c r="F4" s="18"/>
      <c r="G4" s="48">
        <v>2009</v>
      </c>
      <c r="H4" s="48"/>
      <c r="I4" s="48"/>
      <c r="J4" s="18"/>
      <c r="K4" s="48">
        <v>2010</v>
      </c>
      <c r="L4" s="48"/>
      <c r="M4" s="48"/>
    </row>
    <row r="5" spans="1:13" ht="12.75">
      <c r="A5" s="27"/>
      <c r="B5" s="27"/>
      <c r="C5" s="19" t="s">
        <v>1</v>
      </c>
      <c r="D5" s="19" t="s">
        <v>0</v>
      </c>
      <c r="E5" s="19" t="s">
        <v>16</v>
      </c>
      <c r="F5" s="19"/>
      <c r="G5" s="19" t="s">
        <v>1</v>
      </c>
      <c r="H5" s="19" t="s">
        <v>0</v>
      </c>
      <c r="I5" s="19" t="s">
        <v>16</v>
      </c>
      <c r="J5" s="19"/>
      <c r="K5" s="19" t="s">
        <v>1</v>
      </c>
      <c r="L5" s="19" t="s">
        <v>0</v>
      </c>
      <c r="M5" s="19" t="s">
        <v>16</v>
      </c>
    </row>
    <row r="6" spans="1:13" ht="20.25" customHeight="1">
      <c r="A6" s="153" t="s">
        <v>7</v>
      </c>
      <c r="B6" s="153"/>
      <c r="C6" s="1"/>
      <c r="D6" s="1"/>
      <c r="E6" s="1"/>
      <c r="F6" s="1"/>
      <c r="G6" s="1"/>
      <c r="H6" s="1"/>
      <c r="I6" s="1"/>
      <c r="J6" s="4"/>
      <c r="K6" s="1"/>
      <c r="L6" s="1"/>
      <c r="M6" s="1"/>
    </row>
    <row r="7" spans="1:13" ht="15.75" customHeight="1">
      <c r="A7" s="30" t="s">
        <v>14</v>
      </c>
      <c r="B7" s="30"/>
      <c r="C7" s="80">
        <v>578</v>
      </c>
      <c r="D7" s="80">
        <v>412</v>
      </c>
      <c r="E7" s="80">
        <f>C7+D7</f>
        <v>990</v>
      </c>
      <c r="F7" s="1"/>
      <c r="G7" s="1">
        <v>162</v>
      </c>
      <c r="H7" s="1">
        <v>104</v>
      </c>
      <c r="I7" s="80">
        <f>G7+H7</f>
        <v>266</v>
      </c>
      <c r="J7" s="4"/>
      <c r="K7" s="1">
        <v>53</v>
      </c>
      <c r="L7" s="1">
        <v>17</v>
      </c>
      <c r="M7" s="53">
        <f>K7+L7</f>
        <v>70</v>
      </c>
    </row>
    <row r="8" spans="1:13" ht="12.75">
      <c r="A8" s="30" t="s">
        <v>125</v>
      </c>
      <c r="B8" s="30"/>
      <c r="C8" s="80">
        <v>615</v>
      </c>
      <c r="D8" s="80">
        <v>404</v>
      </c>
      <c r="E8" s="1">
        <f>C8+D8</f>
        <v>1019</v>
      </c>
      <c r="F8" s="1"/>
      <c r="G8" s="1">
        <v>147</v>
      </c>
      <c r="H8" s="1">
        <v>93</v>
      </c>
      <c r="I8" s="1">
        <f>G8+H8</f>
        <v>240</v>
      </c>
      <c r="J8" s="4"/>
      <c r="K8" s="1">
        <v>40</v>
      </c>
      <c r="L8" s="80">
        <v>14</v>
      </c>
      <c r="M8" s="53">
        <f>K8+L8</f>
        <v>54</v>
      </c>
    </row>
    <row r="9" spans="1:13" ht="12.75">
      <c r="A9" s="30" t="s">
        <v>83</v>
      </c>
      <c r="B9" s="30"/>
      <c r="C9" s="80">
        <v>204</v>
      </c>
      <c r="D9" s="80">
        <v>121</v>
      </c>
      <c r="E9" s="1">
        <f aca="true" t="shared" si="0" ref="E9:E16">C9+D9</f>
        <v>325</v>
      </c>
      <c r="F9" s="1"/>
      <c r="G9" s="1">
        <v>68</v>
      </c>
      <c r="H9" s="1">
        <v>33</v>
      </c>
      <c r="I9" s="1">
        <f aca="true" t="shared" si="1" ref="I9:I16">G9+H9</f>
        <v>101</v>
      </c>
      <c r="J9" s="4"/>
      <c r="K9" s="1">
        <v>12</v>
      </c>
      <c r="L9" s="1">
        <v>10</v>
      </c>
      <c r="M9" s="53">
        <f aca="true" t="shared" si="2" ref="M9:M15">K9+L9</f>
        <v>22</v>
      </c>
    </row>
    <row r="10" spans="1:13" ht="12.75">
      <c r="A10" s="30" t="s">
        <v>84</v>
      </c>
      <c r="B10" s="30"/>
      <c r="C10" s="80">
        <v>111</v>
      </c>
      <c r="D10" s="80">
        <v>70</v>
      </c>
      <c r="E10" s="1">
        <f t="shared" si="0"/>
        <v>181</v>
      </c>
      <c r="F10" s="1"/>
      <c r="G10" s="1">
        <v>48</v>
      </c>
      <c r="H10" s="1">
        <v>19</v>
      </c>
      <c r="I10" s="1">
        <f t="shared" si="1"/>
        <v>67</v>
      </c>
      <c r="J10" s="4"/>
      <c r="K10" s="1">
        <v>7</v>
      </c>
      <c r="L10" s="1">
        <v>6</v>
      </c>
      <c r="M10" s="53">
        <f t="shared" si="2"/>
        <v>13</v>
      </c>
    </row>
    <row r="11" spans="1:13" ht="12.75">
      <c r="A11" s="30" t="s">
        <v>126</v>
      </c>
      <c r="B11" s="30"/>
      <c r="C11" s="80">
        <v>167</v>
      </c>
      <c r="D11" s="80">
        <v>117</v>
      </c>
      <c r="E11" s="1">
        <f t="shared" si="0"/>
        <v>284</v>
      </c>
      <c r="F11" s="1"/>
      <c r="G11" s="1">
        <v>52</v>
      </c>
      <c r="H11" s="1">
        <v>39</v>
      </c>
      <c r="I11" s="1">
        <f t="shared" si="1"/>
        <v>91</v>
      </c>
      <c r="J11" s="4"/>
      <c r="K11" s="1">
        <v>19</v>
      </c>
      <c r="L11" s="80">
        <v>9</v>
      </c>
      <c r="M11" s="53">
        <f t="shared" si="2"/>
        <v>28</v>
      </c>
    </row>
    <row r="12" spans="1:13" ht="12.75">
      <c r="A12" s="30" t="s">
        <v>87</v>
      </c>
      <c r="B12" s="30"/>
      <c r="C12" s="80">
        <v>36</v>
      </c>
      <c r="D12" s="80">
        <v>19</v>
      </c>
      <c r="E12" s="1">
        <f t="shared" si="0"/>
        <v>55</v>
      </c>
      <c r="F12" s="1"/>
      <c r="G12" s="1">
        <v>16</v>
      </c>
      <c r="H12" s="1">
        <v>7</v>
      </c>
      <c r="I12" s="1">
        <f t="shared" si="1"/>
        <v>23</v>
      </c>
      <c r="J12" s="4"/>
      <c r="K12" s="1">
        <v>8</v>
      </c>
      <c r="L12" s="1">
        <v>8</v>
      </c>
      <c r="M12" s="53">
        <f t="shared" si="2"/>
        <v>16</v>
      </c>
    </row>
    <row r="13" spans="1:13" ht="12.75">
      <c r="A13" s="30" t="s">
        <v>88</v>
      </c>
      <c r="B13" s="30"/>
      <c r="C13" s="80">
        <v>19</v>
      </c>
      <c r="D13" s="80">
        <v>11</v>
      </c>
      <c r="E13" s="1">
        <f t="shared" si="0"/>
        <v>30</v>
      </c>
      <c r="F13" s="1"/>
      <c r="G13" s="1">
        <v>14</v>
      </c>
      <c r="H13" s="1">
        <v>8</v>
      </c>
      <c r="I13" s="1">
        <f t="shared" si="1"/>
        <v>22</v>
      </c>
      <c r="J13" s="4"/>
      <c r="K13" s="1">
        <v>13</v>
      </c>
      <c r="L13" s="1">
        <v>5</v>
      </c>
      <c r="M13" s="53">
        <f t="shared" si="2"/>
        <v>18</v>
      </c>
    </row>
    <row r="14" spans="1:13" ht="12.75">
      <c r="A14" s="30" t="s">
        <v>89</v>
      </c>
      <c r="B14" s="30"/>
      <c r="C14" s="80">
        <v>11</v>
      </c>
      <c r="D14" s="80">
        <v>9</v>
      </c>
      <c r="E14" s="1">
        <f t="shared" si="0"/>
        <v>20</v>
      </c>
      <c r="F14" s="1"/>
      <c r="G14" s="1">
        <v>7</v>
      </c>
      <c r="H14" s="1">
        <v>3</v>
      </c>
      <c r="I14" s="1">
        <f t="shared" si="1"/>
        <v>10</v>
      </c>
      <c r="J14" s="4"/>
      <c r="K14" s="1">
        <v>11</v>
      </c>
      <c r="L14" s="1">
        <v>6</v>
      </c>
      <c r="M14" s="53">
        <f t="shared" si="2"/>
        <v>17</v>
      </c>
    </row>
    <row r="15" spans="1:13" ht="12.75">
      <c r="A15" s="30" t="s">
        <v>127</v>
      </c>
      <c r="B15" s="30"/>
      <c r="C15" s="101">
        <v>28</v>
      </c>
      <c r="D15" s="101">
        <v>27</v>
      </c>
      <c r="E15" s="101">
        <f t="shared" si="0"/>
        <v>55</v>
      </c>
      <c r="F15" s="101"/>
      <c r="G15" s="101">
        <v>20</v>
      </c>
      <c r="H15" s="101">
        <v>5</v>
      </c>
      <c r="I15" s="101">
        <f t="shared" si="1"/>
        <v>25</v>
      </c>
      <c r="J15" s="4"/>
      <c r="K15" s="1">
        <v>29</v>
      </c>
      <c r="L15" s="1">
        <v>18</v>
      </c>
      <c r="M15" s="53">
        <f t="shared" si="2"/>
        <v>47</v>
      </c>
    </row>
    <row r="16" spans="1:13" ht="12.75">
      <c r="A16" s="30" t="s">
        <v>94</v>
      </c>
      <c r="B16" s="30"/>
      <c r="C16" s="101">
        <v>0</v>
      </c>
      <c r="D16" s="101">
        <v>0</v>
      </c>
      <c r="E16" s="101">
        <f t="shared" si="0"/>
        <v>0</v>
      </c>
      <c r="F16" s="109"/>
      <c r="G16" s="101">
        <v>0</v>
      </c>
      <c r="H16" s="1">
        <v>0</v>
      </c>
      <c r="I16" s="101">
        <f t="shared" si="1"/>
        <v>0</v>
      </c>
      <c r="J16" s="4"/>
      <c r="K16" s="80">
        <v>0</v>
      </c>
      <c r="L16" s="80">
        <v>0</v>
      </c>
      <c r="M16" s="101">
        <f>K16+L16</f>
        <v>0</v>
      </c>
    </row>
    <row r="17" spans="1:13" ht="15.75" customHeight="1">
      <c r="A17" s="40" t="s">
        <v>16</v>
      </c>
      <c r="B17" s="40"/>
      <c r="C17" s="53">
        <f>SUM(C7:C16)</f>
        <v>1769</v>
      </c>
      <c r="D17" s="53">
        <f>SUM(D7:D16)</f>
        <v>1190</v>
      </c>
      <c r="E17" s="53">
        <f>SUM(E7:E16)</f>
        <v>2959</v>
      </c>
      <c r="F17" s="53"/>
      <c r="G17" s="53">
        <f>SUM(G7:G16)</f>
        <v>534</v>
      </c>
      <c r="H17" s="53">
        <f>SUM(H7:H16)</f>
        <v>311</v>
      </c>
      <c r="I17" s="53">
        <f>SUM(I7:I16)</f>
        <v>845</v>
      </c>
      <c r="J17" s="5"/>
      <c r="K17" s="53">
        <f>SUM(K7:K16)</f>
        <v>192</v>
      </c>
      <c r="L17" s="53">
        <f>SUM(L7:L16)</f>
        <v>93</v>
      </c>
      <c r="M17" s="53">
        <f>SUM(M7:M16)</f>
        <v>285</v>
      </c>
    </row>
    <row r="18" spans="1:13" ht="20.25" customHeight="1">
      <c r="A18" s="130" t="s">
        <v>8</v>
      </c>
      <c r="B18" s="130"/>
      <c r="C18" s="53"/>
      <c r="D18" s="53"/>
      <c r="E18" s="53"/>
      <c r="F18" s="53"/>
      <c r="G18" s="53"/>
      <c r="H18" s="53"/>
      <c r="I18" s="53"/>
      <c r="J18" s="5"/>
      <c r="K18" s="53"/>
      <c r="L18" s="53"/>
      <c r="M18" s="53"/>
    </row>
    <row r="19" spans="1:13" ht="15.75" customHeight="1">
      <c r="A19" s="40" t="s">
        <v>14</v>
      </c>
      <c r="B19" s="40"/>
      <c r="C19" s="101">
        <v>28185</v>
      </c>
      <c r="D19" s="101">
        <v>27511</v>
      </c>
      <c r="E19" s="101">
        <f>C19+D19</f>
        <v>55696</v>
      </c>
      <c r="F19" s="53"/>
      <c r="G19" s="53">
        <v>25596</v>
      </c>
      <c r="H19" s="53">
        <v>24909</v>
      </c>
      <c r="I19" s="101">
        <f>G19+H19</f>
        <v>50505</v>
      </c>
      <c r="J19" s="5"/>
      <c r="K19" s="53">
        <v>23056</v>
      </c>
      <c r="L19" s="53">
        <v>23186</v>
      </c>
      <c r="M19" s="53">
        <f>K19+L19</f>
        <v>46242</v>
      </c>
    </row>
    <row r="20" spans="1:13" ht="12.75">
      <c r="A20" s="40" t="s">
        <v>125</v>
      </c>
      <c r="B20" s="40"/>
      <c r="C20" s="101">
        <v>24751</v>
      </c>
      <c r="D20" s="101">
        <v>15829</v>
      </c>
      <c r="E20" s="53">
        <f>C20+D20</f>
        <v>40580</v>
      </c>
      <c r="F20" s="53"/>
      <c r="G20" s="53">
        <v>19816</v>
      </c>
      <c r="H20" s="53">
        <v>12560</v>
      </c>
      <c r="I20" s="53">
        <f>G20+H20</f>
        <v>32376</v>
      </c>
      <c r="J20" s="5"/>
      <c r="K20" s="53">
        <v>17077</v>
      </c>
      <c r="L20" s="53">
        <v>10854</v>
      </c>
      <c r="M20" s="53">
        <f>K20+L20</f>
        <v>27931</v>
      </c>
    </row>
    <row r="21" spans="1:13" ht="12.75">
      <c r="A21" s="40" t="s">
        <v>83</v>
      </c>
      <c r="B21" s="40"/>
      <c r="C21" s="101">
        <v>16548</v>
      </c>
      <c r="D21" s="101">
        <v>9963</v>
      </c>
      <c r="E21" s="53">
        <f aca="true" t="shared" si="3" ref="E21:E28">C21+D21</f>
        <v>26511</v>
      </c>
      <c r="F21" s="53"/>
      <c r="G21" s="53">
        <v>14384</v>
      </c>
      <c r="H21" s="53">
        <v>8446</v>
      </c>
      <c r="I21" s="53">
        <f aca="true" t="shared" si="4" ref="I21:I28">G21+H21</f>
        <v>22830</v>
      </c>
      <c r="J21" s="5"/>
      <c r="K21" s="53">
        <v>12075</v>
      </c>
      <c r="L21" s="53">
        <v>7374</v>
      </c>
      <c r="M21" s="53">
        <f aca="true" t="shared" si="5" ref="M21:M27">K21+L21</f>
        <v>19449</v>
      </c>
    </row>
    <row r="22" spans="1:13" ht="12.75">
      <c r="A22" s="40" t="s">
        <v>84</v>
      </c>
      <c r="B22" s="40"/>
      <c r="C22" s="101">
        <v>17743</v>
      </c>
      <c r="D22" s="101">
        <v>8751</v>
      </c>
      <c r="E22" s="53">
        <f t="shared" si="3"/>
        <v>26494</v>
      </c>
      <c r="F22" s="53"/>
      <c r="G22" s="53">
        <v>15418</v>
      </c>
      <c r="H22" s="53">
        <v>7513</v>
      </c>
      <c r="I22" s="53">
        <f t="shared" si="4"/>
        <v>22931</v>
      </c>
      <c r="J22" s="5"/>
      <c r="K22" s="53">
        <v>13337</v>
      </c>
      <c r="L22" s="53">
        <v>6619</v>
      </c>
      <c r="M22" s="53">
        <f t="shared" si="5"/>
        <v>19956</v>
      </c>
    </row>
    <row r="23" spans="1:13" ht="12.75">
      <c r="A23" s="40" t="s">
        <v>126</v>
      </c>
      <c r="B23" s="40"/>
      <c r="C23" s="101">
        <v>58078</v>
      </c>
      <c r="D23" s="101">
        <v>26788</v>
      </c>
      <c r="E23" s="53">
        <f t="shared" si="3"/>
        <v>84866</v>
      </c>
      <c r="F23" s="53"/>
      <c r="G23" s="53">
        <v>49814</v>
      </c>
      <c r="H23" s="53">
        <v>23263</v>
      </c>
      <c r="I23" s="53">
        <f t="shared" si="4"/>
        <v>73077</v>
      </c>
      <c r="J23" s="5"/>
      <c r="K23" s="53">
        <v>42350</v>
      </c>
      <c r="L23" s="53">
        <v>20896</v>
      </c>
      <c r="M23" s="53">
        <f t="shared" si="5"/>
        <v>63246</v>
      </c>
    </row>
    <row r="24" spans="1:13" ht="12.75">
      <c r="A24" s="40" t="s">
        <v>87</v>
      </c>
      <c r="B24" s="40"/>
      <c r="C24" s="101">
        <v>35908</v>
      </c>
      <c r="D24" s="101">
        <v>14814</v>
      </c>
      <c r="E24" s="53">
        <f t="shared" si="3"/>
        <v>50722</v>
      </c>
      <c r="F24" s="53"/>
      <c r="G24" s="53">
        <v>30282</v>
      </c>
      <c r="H24" s="53">
        <v>11338</v>
      </c>
      <c r="I24" s="53">
        <f t="shared" si="4"/>
        <v>41620</v>
      </c>
      <c r="J24" s="5"/>
      <c r="K24" s="53">
        <v>24391</v>
      </c>
      <c r="L24" s="53">
        <v>8798</v>
      </c>
      <c r="M24" s="53">
        <f t="shared" si="5"/>
        <v>33189</v>
      </c>
    </row>
    <row r="25" spans="1:13" ht="12.75">
      <c r="A25" s="40" t="s">
        <v>88</v>
      </c>
      <c r="B25" s="40"/>
      <c r="C25" s="101">
        <v>38547</v>
      </c>
      <c r="D25" s="101">
        <v>15919</v>
      </c>
      <c r="E25" s="53">
        <f t="shared" si="3"/>
        <v>54466</v>
      </c>
      <c r="F25" s="53"/>
      <c r="G25" s="53">
        <v>33311</v>
      </c>
      <c r="H25" s="53">
        <v>12633</v>
      </c>
      <c r="I25" s="53">
        <f t="shared" si="4"/>
        <v>45944</v>
      </c>
      <c r="J25" s="5"/>
      <c r="K25" s="53">
        <v>28252</v>
      </c>
      <c r="L25" s="53">
        <v>9821</v>
      </c>
      <c r="M25" s="53">
        <f t="shared" si="5"/>
        <v>38073</v>
      </c>
    </row>
    <row r="26" spans="1:13" ht="12.75">
      <c r="A26" s="40" t="s">
        <v>89</v>
      </c>
      <c r="B26" s="40"/>
      <c r="C26" s="101">
        <v>41067</v>
      </c>
      <c r="D26" s="101">
        <v>19280</v>
      </c>
      <c r="E26" s="53">
        <f t="shared" si="3"/>
        <v>60347</v>
      </c>
      <c r="F26" s="53"/>
      <c r="G26" s="53">
        <v>36699</v>
      </c>
      <c r="H26" s="53">
        <v>15540</v>
      </c>
      <c r="I26" s="53">
        <f t="shared" si="4"/>
        <v>52239</v>
      </c>
      <c r="J26" s="5"/>
      <c r="K26" s="53">
        <v>31757</v>
      </c>
      <c r="L26" s="53">
        <v>12396</v>
      </c>
      <c r="M26" s="53">
        <f t="shared" si="5"/>
        <v>44153</v>
      </c>
    </row>
    <row r="27" spans="1:13" ht="12.75">
      <c r="A27" s="40" t="s">
        <v>127</v>
      </c>
      <c r="B27" s="40"/>
      <c r="C27" s="101">
        <v>139957</v>
      </c>
      <c r="D27" s="101">
        <v>143605</v>
      </c>
      <c r="E27" s="53">
        <f t="shared" si="3"/>
        <v>283562</v>
      </c>
      <c r="F27" s="53"/>
      <c r="G27" s="53">
        <v>154398</v>
      </c>
      <c r="H27" s="53">
        <v>149603</v>
      </c>
      <c r="I27" s="53">
        <f t="shared" si="4"/>
        <v>304001</v>
      </c>
      <c r="J27" s="5"/>
      <c r="K27" s="53">
        <v>165067</v>
      </c>
      <c r="L27" s="53">
        <v>148252</v>
      </c>
      <c r="M27" s="53">
        <f t="shared" si="5"/>
        <v>313319</v>
      </c>
    </row>
    <row r="28" spans="1:13" ht="12.75">
      <c r="A28" s="40" t="s">
        <v>94</v>
      </c>
      <c r="B28" s="40"/>
      <c r="C28" s="101">
        <v>196</v>
      </c>
      <c r="D28" s="101">
        <v>707</v>
      </c>
      <c r="E28" s="101">
        <f t="shared" si="3"/>
        <v>903</v>
      </c>
      <c r="F28" s="109"/>
      <c r="G28" s="101">
        <v>324</v>
      </c>
      <c r="H28" s="101">
        <v>938</v>
      </c>
      <c r="I28" s="101">
        <f t="shared" si="4"/>
        <v>1262</v>
      </c>
      <c r="J28" s="5"/>
      <c r="K28" s="101">
        <v>334</v>
      </c>
      <c r="L28" s="101">
        <v>956</v>
      </c>
      <c r="M28" s="101">
        <f>K28+L28</f>
        <v>1290</v>
      </c>
    </row>
    <row r="29" spans="1:13" ht="15.75" customHeight="1">
      <c r="A29" s="40" t="s">
        <v>16</v>
      </c>
      <c r="B29" s="40"/>
      <c r="C29" s="53">
        <f>SUM(C19:C28)</f>
        <v>400980</v>
      </c>
      <c r="D29" s="53">
        <f>SUM(D19:D28)</f>
        <v>283167</v>
      </c>
      <c r="E29" s="53">
        <f>SUM(E19:E28)</f>
        <v>684147</v>
      </c>
      <c r="F29" s="53"/>
      <c r="G29" s="53">
        <f>SUM(G19:G28)</f>
        <v>380042</v>
      </c>
      <c r="H29" s="53">
        <f>SUM(H19:H28)</f>
        <v>266743</v>
      </c>
      <c r="I29" s="53">
        <f>SUM(I19:I28)</f>
        <v>646785</v>
      </c>
      <c r="J29" s="5"/>
      <c r="K29" s="53">
        <f>SUM(K19:K28)</f>
        <v>357696</v>
      </c>
      <c r="L29" s="53">
        <f>SUM(L19:L28)</f>
        <v>249152</v>
      </c>
      <c r="M29" s="53">
        <f>SUM(M19:M28)</f>
        <v>606848</v>
      </c>
    </row>
    <row r="30" spans="1:13" ht="20.25" customHeight="1">
      <c r="A30" s="130" t="s">
        <v>9</v>
      </c>
      <c r="B30" s="130"/>
      <c r="C30" s="53"/>
      <c r="D30" s="53"/>
      <c r="E30" s="53"/>
      <c r="F30" s="53"/>
      <c r="G30" s="53"/>
      <c r="H30" s="53"/>
      <c r="I30" s="53"/>
      <c r="J30" s="5"/>
      <c r="K30" s="53"/>
      <c r="L30" s="53"/>
      <c r="M30" s="53"/>
    </row>
    <row r="31" spans="1:13" ht="15.75" customHeight="1">
      <c r="A31" s="40" t="s">
        <v>14</v>
      </c>
      <c r="B31" s="40"/>
      <c r="C31" s="101">
        <v>28763</v>
      </c>
      <c r="D31" s="101">
        <v>27923</v>
      </c>
      <c r="E31" s="101">
        <v>56686</v>
      </c>
      <c r="F31" s="53"/>
      <c r="G31" s="53">
        <v>25758</v>
      </c>
      <c r="H31" s="53">
        <v>25013</v>
      </c>
      <c r="I31" s="101">
        <v>50771</v>
      </c>
      <c r="J31" s="5"/>
      <c r="K31" s="53">
        <v>23109</v>
      </c>
      <c r="L31" s="53">
        <v>23203</v>
      </c>
      <c r="M31" s="53">
        <v>46312</v>
      </c>
    </row>
    <row r="32" spans="1:13" ht="12.75">
      <c r="A32" s="40" t="s">
        <v>81</v>
      </c>
      <c r="B32" s="40"/>
      <c r="C32" s="101">
        <v>12936</v>
      </c>
      <c r="D32" s="101">
        <v>8442</v>
      </c>
      <c r="E32" s="53">
        <v>21378</v>
      </c>
      <c r="F32" s="53"/>
      <c r="G32" s="53">
        <v>9873</v>
      </c>
      <c r="H32" s="53">
        <v>6435</v>
      </c>
      <c r="I32" s="53">
        <v>16308</v>
      </c>
      <c r="J32" s="5"/>
      <c r="K32" s="53">
        <v>8554</v>
      </c>
      <c r="L32" s="53">
        <v>5644</v>
      </c>
      <c r="M32" s="53">
        <v>14198</v>
      </c>
    </row>
    <row r="33" spans="1:13" ht="12.75">
      <c r="A33" s="40" t="s">
        <v>82</v>
      </c>
      <c r="B33" s="40"/>
      <c r="C33" s="101">
        <v>12430</v>
      </c>
      <c r="D33" s="101">
        <v>7791</v>
      </c>
      <c r="E33" s="53">
        <v>20221</v>
      </c>
      <c r="F33" s="53"/>
      <c r="G33" s="53">
        <v>10090</v>
      </c>
      <c r="H33" s="53">
        <v>6218</v>
      </c>
      <c r="I33" s="53">
        <v>16308</v>
      </c>
      <c r="J33" s="5"/>
      <c r="K33" s="53">
        <v>8563</v>
      </c>
      <c r="L33" s="53">
        <v>5224</v>
      </c>
      <c r="M33" s="53">
        <v>13787</v>
      </c>
    </row>
    <row r="34" spans="1:13" ht="12.75">
      <c r="A34" s="40" t="s">
        <v>83</v>
      </c>
      <c r="B34" s="40"/>
      <c r="C34" s="101">
        <v>16752</v>
      </c>
      <c r="D34" s="101">
        <v>10084</v>
      </c>
      <c r="E34" s="53">
        <v>26836</v>
      </c>
      <c r="F34" s="53"/>
      <c r="G34" s="53">
        <v>14452</v>
      </c>
      <c r="H34" s="53">
        <v>8479</v>
      </c>
      <c r="I34" s="53">
        <v>22931</v>
      </c>
      <c r="J34" s="5"/>
      <c r="K34" s="53">
        <v>12087</v>
      </c>
      <c r="L34" s="53">
        <v>7384</v>
      </c>
      <c r="M34" s="53">
        <v>19471</v>
      </c>
    </row>
    <row r="35" spans="1:13" ht="12.75">
      <c r="A35" s="40" t="s">
        <v>84</v>
      </c>
      <c r="B35" s="40"/>
      <c r="C35" s="101">
        <v>17854</v>
      </c>
      <c r="D35" s="101">
        <v>8821</v>
      </c>
      <c r="E35" s="53">
        <v>26675</v>
      </c>
      <c r="F35" s="53"/>
      <c r="G35" s="53">
        <v>15466</v>
      </c>
      <c r="H35" s="53">
        <v>7532</v>
      </c>
      <c r="I35" s="53">
        <v>22998</v>
      </c>
      <c r="J35" s="5"/>
      <c r="K35" s="53">
        <v>13344</v>
      </c>
      <c r="L35" s="53">
        <v>6625</v>
      </c>
      <c r="M35" s="53">
        <v>19969</v>
      </c>
    </row>
    <row r="36" spans="1:13" ht="12.75">
      <c r="A36" s="30" t="s">
        <v>85</v>
      </c>
      <c r="B36" s="30"/>
      <c r="C36" s="101">
        <v>22032</v>
      </c>
      <c r="D36" s="101">
        <v>9234</v>
      </c>
      <c r="E36" s="1">
        <v>31266</v>
      </c>
      <c r="F36" s="1"/>
      <c r="G36" s="53">
        <v>18479</v>
      </c>
      <c r="H36" s="53">
        <v>7743</v>
      </c>
      <c r="I36" s="1">
        <v>26222</v>
      </c>
      <c r="J36" s="4"/>
      <c r="K36" s="53">
        <v>15435</v>
      </c>
      <c r="L36" s="53">
        <v>6548</v>
      </c>
      <c r="M36" s="53">
        <v>21983</v>
      </c>
    </row>
    <row r="37" spans="1:13" ht="12.75">
      <c r="A37" s="30" t="s">
        <v>86</v>
      </c>
      <c r="B37" s="30"/>
      <c r="C37" s="101">
        <v>36213</v>
      </c>
      <c r="D37" s="101">
        <v>17671</v>
      </c>
      <c r="E37" s="1">
        <v>53884</v>
      </c>
      <c r="F37" s="1"/>
      <c r="G37" s="53">
        <v>31387</v>
      </c>
      <c r="H37" s="53">
        <v>15559</v>
      </c>
      <c r="I37" s="1">
        <v>46946</v>
      </c>
      <c r="J37" s="4"/>
      <c r="K37" s="53">
        <v>26934</v>
      </c>
      <c r="L37" s="53">
        <v>14357</v>
      </c>
      <c r="M37" s="53">
        <v>41291</v>
      </c>
    </row>
    <row r="38" spans="1:13" ht="12.75">
      <c r="A38" s="30" t="s">
        <v>87</v>
      </c>
      <c r="B38" s="30"/>
      <c r="C38" s="101">
        <v>35944</v>
      </c>
      <c r="D38" s="101">
        <v>14833</v>
      </c>
      <c r="E38" s="1">
        <v>50777</v>
      </c>
      <c r="F38" s="1"/>
      <c r="G38" s="53">
        <v>30298</v>
      </c>
      <c r="H38" s="53">
        <v>11345</v>
      </c>
      <c r="I38" s="1">
        <v>41643</v>
      </c>
      <c r="J38" s="4"/>
      <c r="K38" s="53">
        <v>24399</v>
      </c>
      <c r="L38" s="53">
        <v>8806</v>
      </c>
      <c r="M38" s="53">
        <v>33205</v>
      </c>
    </row>
    <row r="39" spans="1:13" ht="12.75">
      <c r="A39" s="30" t="s">
        <v>88</v>
      </c>
      <c r="B39" s="30"/>
      <c r="C39" s="101">
        <v>38566</v>
      </c>
      <c r="D39" s="101">
        <v>15930</v>
      </c>
      <c r="E39" s="1">
        <v>54496</v>
      </c>
      <c r="F39" s="1"/>
      <c r="G39" s="53">
        <v>33325</v>
      </c>
      <c r="H39" s="53">
        <v>12641</v>
      </c>
      <c r="I39" s="1">
        <v>45966</v>
      </c>
      <c r="J39" s="4"/>
      <c r="K39" s="53">
        <v>28265</v>
      </c>
      <c r="L39" s="53">
        <v>9826</v>
      </c>
      <c r="M39" s="53">
        <v>38091</v>
      </c>
    </row>
    <row r="40" spans="1:13" ht="12.75">
      <c r="A40" s="30" t="s">
        <v>89</v>
      </c>
      <c r="B40" s="30"/>
      <c r="C40" s="101">
        <v>41078</v>
      </c>
      <c r="D40" s="101">
        <v>19289</v>
      </c>
      <c r="E40" s="1">
        <v>60367</v>
      </c>
      <c r="F40" s="1"/>
      <c r="G40" s="53">
        <v>36706</v>
      </c>
      <c r="H40" s="53">
        <v>15543</v>
      </c>
      <c r="I40" s="1">
        <v>52249</v>
      </c>
      <c r="J40" s="4"/>
      <c r="K40" s="53">
        <v>31768</v>
      </c>
      <c r="L40" s="53">
        <v>12402</v>
      </c>
      <c r="M40" s="53">
        <v>44170</v>
      </c>
    </row>
    <row r="41" spans="1:13" ht="12.75">
      <c r="A41" s="30" t="s">
        <v>121</v>
      </c>
      <c r="B41" s="30"/>
      <c r="C41" s="101">
        <v>109462</v>
      </c>
      <c r="D41" s="101">
        <v>84958</v>
      </c>
      <c r="E41" s="1">
        <v>194420</v>
      </c>
      <c r="F41" s="1"/>
      <c r="G41" s="53">
        <v>115729</v>
      </c>
      <c r="H41" s="53">
        <v>81264</v>
      </c>
      <c r="I41" s="1">
        <v>196993</v>
      </c>
      <c r="J41" s="4"/>
      <c r="K41" s="53">
        <v>119904</v>
      </c>
      <c r="L41" s="53">
        <v>74756</v>
      </c>
      <c r="M41" s="53">
        <v>194660</v>
      </c>
    </row>
    <row r="42" spans="1:13" ht="12.75">
      <c r="A42" s="30" t="s">
        <v>91</v>
      </c>
      <c r="B42" s="30"/>
      <c r="C42" s="101">
        <v>21239</v>
      </c>
      <c r="D42" s="101">
        <v>35803</v>
      </c>
      <c r="E42" s="1">
        <v>57042</v>
      </c>
      <c r="F42" s="1"/>
      <c r="G42" s="53">
        <v>26027</v>
      </c>
      <c r="H42" s="53">
        <v>39953</v>
      </c>
      <c r="I42" s="1">
        <v>65980</v>
      </c>
      <c r="J42" s="4"/>
      <c r="K42" s="53">
        <v>30386</v>
      </c>
      <c r="L42" s="53">
        <v>41925</v>
      </c>
      <c r="M42" s="53">
        <v>72311</v>
      </c>
    </row>
    <row r="43" spans="1:13" ht="12.75">
      <c r="A43" s="30" t="s">
        <v>92</v>
      </c>
      <c r="B43" s="30"/>
      <c r="C43" s="101">
        <v>5722</v>
      </c>
      <c r="D43" s="101">
        <v>13289</v>
      </c>
      <c r="E43" s="1">
        <v>19011</v>
      </c>
      <c r="F43" s="1"/>
      <c r="G43" s="53">
        <v>7522</v>
      </c>
      <c r="H43" s="53">
        <v>15955</v>
      </c>
      <c r="I43" s="1">
        <v>23477</v>
      </c>
      <c r="J43" s="4"/>
      <c r="K43" s="53">
        <v>8912</v>
      </c>
      <c r="L43" s="53">
        <v>18023</v>
      </c>
      <c r="M43" s="53">
        <v>26935</v>
      </c>
    </row>
    <row r="44" spans="1:13" ht="12.75">
      <c r="A44" s="30" t="s">
        <v>93</v>
      </c>
      <c r="B44" s="30"/>
      <c r="C44" s="101">
        <v>3562</v>
      </c>
      <c r="D44" s="101">
        <v>9582</v>
      </c>
      <c r="E44" s="80">
        <v>13144</v>
      </c>
      <c r="F44" s="4"/>
      <c r="G44" s="53">
        <v>5140</v>
      </c>
      <c r="H44" s="53">
        <v>12436</v>
      </c>
      <c r="I44" s="1">
        <v>17576</v>
      </c>
      <c r="J44" s="4"/>
      <c r="K44" s="53">
        <v>5894</v>
      </c>
      <c r="L44" s="53">
        <v>13566</v>
      </c>
      <c r="M44" s="53">
        <v>19460</v>
      </c>
    </row>
    <row r="45" spans="1:13" ht="12.75">
      <c r="A45" s="30" t="s">
        <v>94</v>
      </c>
      <c r="B45" s="30"/>
      <c r="C45" s="101">
        <v>196</v>
      </c>
      <c r="D45" s="101">
        <v>707</v>
      </c>
      <c r="E45" s="101">
        <v>903</v>
      </c>
      <c r="F45" s="109"/>
      <c r="G45" s="53">
        <v>324</v>
      </c>
      <c r="H45" s="53">
        <v>938</v>
      </c>
      <c r="I45" s="101">
        <v>1262</v>
      </c>
      <c r="J45" s="4"/>
      <c r="K45" s="53">
        <v>334</v>
      </c>
      <c r="L45" s="53">
        <v>956</v>
      </c>
      <c r="M45" s="101">
        <v>1290</v>
      </c>
    </row>
    <row r="46" spans="1:13" ht="15.75" customHeight="1">
      <c r="A46" s="41" t="s">
        <v>16</v>
      </c>
      <c r="B46" s="41"/>
      <c r="C46" s="26">
        <f>SUM(C31:C45)</f>
        <v>402749</v>
      </c>
      <c r="D46" s="26">
        <f>SUM(D31:D45)</f>
        <v>284357</v>
      </c>
      <c r="E46" s="26">
        <f>SUM(E31:E45)</f>
        <v>687106</v>
      </c>
      <c r="F46" s="26"/>
      <c r="G46" s="26">
        <f>SUM(G31:G45)</f>
        <v>380576</v>
      </c>
      <c r="H46" s="26">
        <f>SUM(H31:H45)</f>
        <v>267054</v>
      </c>
      <c r="I46" s="26">
        <f>SUM(I31:I45)</f>
        <v>647630</v>
      </c>
      <c r="J46" s="14"/>
      <c r="K46" s="26">
        <f>SUM(K31:K45)</f>
        <v>357888</v>
      </c>
      <c r="L46" s="26">
        <f>SUM(L31:L45)</f>
        <v>249245</v>
      </c>
      <c r="M46" s="26">
        <f>SUM(M31:M45)</f>
        <v>607133</v>
      </c>
    </row>
    <row r="47" spans="1:2" ht="32.25" customHeight="1">
      <c r="A47" s="77"/>
      <c r="B47" s="3"/>
    </row>
    <row r="48" spans="1:13" ht="15.75" customHeight="1">
      <c r="A48" s="131" t="s">
        <v>99</v>
      </c>
      <c r="B48" s="131"/>
      <c r="C48" s="149"/>
      <c r="D48" s="149"/>
      <c r="E48" s="149"/>
      <c r="F48" s="149"/>
      <c r="G48" s="149"/>
      <c r="H48" s="149"/>
      <c r="I48" s="149"/>
      <c r="J48" s="149"/>
      <c r="K48" s="149"/>
      <c r="L48" s="149"/>
      <c r="M48" s="149"/>
    </row>
  </sheetData>
  <mergeCells count="6">
    <mergeCell ref="A1:M1"/>
    <mergeCell ref="A3:M3"/>
    <mergeCell ref="A30:B30"/>
    <mergeCell ref="A48:M48"/>
    <mergeCell ref="A18:B18"/>
    <mergeCell ref="A6:B6"/>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R60"/>
  <sheetViews>
    <sheetView workbookViewId="0" topLeftCell="A1">
      <selection activeCell="R2" sqref="R2"/>
    </sheetView>
  </sheetViews>
  <sheetFormatPr defaultColWidth="9.140625" defaultRowHeight="12.75"/>
  <cols>
    <col min="1" max="1" width="25.421875" style="0" customWidth="1"/>
    <col min="2" max="2" width="6.7109375" style="0" customWidth="1"/>
    <col min="3" max="3" width="3.7109375" style="0" customWidth="1"/>
    <col min="4" max="4" width="1.7109375" style="0" customWidth="1"/>
    <col min="5" max="5" width="6.28125" style="0" customWidth="1"/>
    <col min="6" max="6" width="3.7109375" style="0" customWidth="1"/>
    <col min="7" max="7" width="1.7109375" style="0" customWidth="1"/>
    <col min="8" max="8" width="6.28125" style="0" customWidth="1"/>
    <col min="9" max="9" width="3.7109375" style="0" customWidth="1"/>
    <col min="10" max="10" width="1.7109375" style="0" customWidth="1"/>
    <col min="11" max="11" width="5.7109375" style="0" customWidth="1"/>
    <col min="12" max="12" width="3.7109375" style="0" customWidth="1"/>
    <col min="13" max="13" width="1.7109375" style="0" customWidth="1"/>
    <col min="14" max="14" width="6.28125" style="0" customWidth="1"/>
    <col min="15" max="15" width="3.7109375" style="0" customWidth="1"/>
    <col min="16" max="16" width="1.7109375" style="0" customWidth="1"/>
    <col min="17" max="17" width="6.28125" style="0" customWidth="1"/>
    <col min="18" max="18" width="3.7109375" style="0" customWidth="1"/>
  </cols>
  <sheetData>
    <row r="1" spans="1:18" ht="27" customHeight="1">
      <c r="A1" s="141" t="s">
        <v>130</v>
      </c>
      <c r="B1" s="146"/>
      <c r="C1" s="146"/>
      <c r="D1" s="146"/>
      <c r="E1" s="146"/>
      <c r="F1" s="146"/>
      <c r="G1" s="146"/>
      <c r="H1" s="146"/>
      <c r="I1" s="146"/>
      <c r="J1" s="146"/>
      <c r="K1" s="146"/>
      <c r="L1" s="146"/>
      <c r="M1" s="146"/>
      <c r="N1" s="146"/>
      <c r="O1" s="146"/>
      <c r="P1" s="146"/>
      <c r="Q1" s="146"/>
      <c r="R1" s="146"/>
    </row>
    <row r="2" spans="1:18" ht="12.75" customHeight="1">
      <c r="A2" s="68"/>
      <c r="B2" s="95"/>
      <c r="C2" s="95"/>
      <c r="D2" s="95"/>
      <c r="E2" s="95"/>
      <c r="F2" s="95"/>
      <c r="G2" s="95"/>
      <c r="H2" s="95"/>
      <c r="I2" s="95"/>
      <c r="J2" s="95"/>
      <c r="K2" s="95"/>
      <c r="L2" s="95"/>
      <c r="M2" s="95"/>
      <c r="N2" s="95"/>
      <c r="O2" s="95"/>
      <c r="P2" s="95"/>
      <c r="Q2" s="95"/>
      <c r="R2" s="95"/>
    </row>
    <row r="3" spans="1:18" ht="29.25" customHeight="1">
      <c r="A3" s="141" t="s">
        <v>136</v>
      </c>
      <c r="B3" s="146"/>
      <c r="C3" s="146"/>
      <c r="D3" s="146"/>
      <c r="E3" s="146"/>
      <c r="F3" s="146"/>
      <c r="G3" s="146"/>
      <c r="H3" s="146"/>
      <c r="I3" s="146"/>
      <c r="J3" s="146"/>
      <c r="K3" s="146"/>
      <c r="L3" s="146"/>
      <c r="M3" s="146"/>
      <c r="N3" s="146"/>
      <c r="O3" s="146"/>
      <c r="P3" s="146"/>
      <c r="Q3" s="146"/>
      <c r="R3" s="146"/>
    </row>
    <row r="4" spans="1:18" ht="15.75" customHeight="1">
      <c r="A4" s="28" t="s">
        <v>13</v>
      </c>
      <c r="B4" s="159" t="s">
        <v>15</v>
      </c>
      <c r="C4" s="159"/>
      <c r="D4" s="159"/>
      <c r="E4" s="159"/>
      <c r="F4" s="159"/>
      <c r="G4" s="159"/>
      <c r="H4" s="159"/>
      <c r="I4" s="159"/>
      <c r="J4" s="159"/>
      <c r="K4" s="159"/>
      <c r="L4" s="159"/>
      <c r="M4" s="159"/>
      <c r="N4" s="159"/>
      <c r="O4" s="159"/>
      <c r="P4" s="28"/>
      <c r="Q4" s="132" t="s">
        <v>16</v>
      </c>
      <c r="R4" s="132"/>
    </row>
    <row r="5" spans="1:18" ht="15.75" customHeight="1">
      <c r="A5" s="36"/>
      <c r="B5" s="158" t="s">
        <v>63</v>
      </c>
      <c r="C5" s="133"/>
      <c r="D5" s="37"/>
      <c r="E5" s="156" t="s">
        <v>64</v>
      </c>
      <c r="F5" s="156"/>
      <c r="G5" s="37"/>
      <c r="H5" s="156" t="s">
        <v>65</v>
      </c>
      <c r="I5" s="156"/>
      <c r="J5" s="37"/>
      <c r="K5" s="156" t="s">
        <v>66</v>
      </c>
      <c r="L5" s="156"/>
      <c r="M5" s="37"/>
      <c r="N5" s="156" t="s">
        <v>80</v>
      </c>
      <c r="O5" s="156"/>
      <c r="P5" s="36"/>
      <c r="Q5" s="27"/>
      <c r="R5" s="27"/>
    </row>
    <row r="6" spans="1:18" ht="15.75" customHeight="1">
      <c r="A6" s="27"/>
      <c r="B6" s="19" t="s">
        <v>11</v>
      </c>
      <c r="C6" s="19" t="s">
        <v>12</v>
      </c>
      <c r="D6" s="19"/>
      <c r="E6" s="19" t="s">
        <v>11</v>
      </c>
      <c r="F6" s="19" t="s">
        <v>12</v>
      </c>
      <c r="G6" s="19"/>
      <c r="H6" s="19" t="s">
        <v>11</v>
      </c>
      <c r="I6" s="19" t="s">
        <v>12</v>
      </c>
      <c r="J6" s="19"/>
      <c r="K6" s="19" t="s">
        <v>11</v>
      </c>
      <c r="L6" s="19" t="s">
        <v>12</v>
      </c>
      <c r="M6" s="19"/>
      <c r="N6" s="19" t="s">
        <v>11</v>
      </c>
      <c r="O6" s="19" t="s">
        <v>12</v>
      </c>
      <c r="P6" s="19"/>
      <c r="Q6" s="19" t="s">
        <v>11</v>
      </c>
      <c r="R6" s="19" t="s">
        <v>12</v>
      </c>
    </row>
    <row r="7" spans="1:18" ht="15.75" customHeight="1">
      <c r="A7" s="102" t="s">
        <v>9</v>
      </c>
      <c r="B7" s="15"/>
      <c r="C7" s="15"/>
      <c r="D7" s="15"/>
      <c r="E7" s="15"/>
      <c r="F7" s="15"/>
      <c r="G7" s="15"/>
      <c r="H7" s="15"/>
      <c r="I7" s="15"/>
      <c r="J7" s="15"/>
      <c r="K7" s="15"/>
      <c r="L7" s="15"/>
      <c r="M7" s="15"/>
      <c r="N7" s="15"/>
      <c r="O7" s="15"/>
      <c r="P7" s="15"/>
      <c r="Q7" s="15"/>
      <c r="R7" s="15"/>
    </row>
    <row r="8" spans="1:18" ht="19.5" customHeight="1">
      <c r="A8" s="96" t="s">
        <v>1</v>
      </c>
      <c r="B8" s="15"/>
      <c r="C8" s="1"/>
      <c r="D8" s="15"/>
      <c r="E8" s="15"/>
      <c r="F8" s="1"/>
      <c r="G8" s="15"/>
      <c r="H8" s="15"/>
      <c r="I8" s="1"/>
      <c r="J8" s="15"/>
      <c r="K8" s="15"/>
      <c r="L8" s="1"/>
      <c r="M8" s="15"/>
      <c r="N8" s="15"/>
      <c r="O8" s="1"/>
      <c r="P8" s="15"/>
      <c r="Q8" s="15"/>
      <c r="R8" s="1"/>
    </row>
    <row r="9" spans="1:18" ht="12.75">
      <c r="A9" s="39" t="s">
        <v>14</v>
      </c>
      <c r="B9" s="1">
        <v>1660</v>
      </c>
      <c r="C9" s="1">
        <f aca="true" t="shared" si="0" ref="C9:C16">ROUND(B9/$B$23*100,0)</f>
        <v>11</v>
      </c>
      <c r="D9" s="1"/>
      <c r="E9" s="1">
        <v>12083</v>
      </c>
      <c r="F9" s="1">
        <f aca="true" t="shared" si="1" ref="F9:F22">ROUND(E9/$E$23*100,0)</f>
        <v>6</v>
      </c>
      <c r="G9" s="1"/>
      <c r="H9" s="1">
        <v>6448</v>
      </c>
      <c r="I9" s="1">
        <f aca="true" t="shared" si="2" ref="I9:I17">ROUND(H9/$H$23*100,0)</f>
        <v>6</v>
      </c>
      <c r="J9" s="23"/>
      <c r="K9" s="1">
        <v>2246</v>
      </c>
      <c r="L9" s="1">
        <f aca="true" t="shared" si="3" ref="L9:L22">ROUND(K9/$K$23*100,0)</f>
        <v>7</v>
      </c>
      <c r="M9" s="1"/>
      <c r="N9" s="1">
        <v>672</v>
      </c>
      <c r="O9" s="1">
        <f aca="true" t="shared" si="4" ref="O9:O19">ROUND(N9/$N$23*100,0)</f>
        <v>14</v>
      </c>
      <c r="P9" s="1"/>
      <c r="Q9" s="1">
        <v>23109</v>
      </c>
      <c r="R9" s="1">
        <f aca="true" t="shared" si="5" ref="R9:R19">ROUND(Q9/$Q$23*100,0)</f>
        <v>6</v>
      </c>
    </row>
    <row r="10" spans="1:18" ht="12.75">
      <c r="A10" s="30" t="s">
        <v>81</v>
      </c>
      <c r="B10" s="1">
        <v>752</v>
      </c>
      <c r="C10" s="1">
        <f t="shared" si="0"/>
        <v>5</v>
      </c>
      <c r="D10" s="1"/>
      <c r="E10" s="1">
        <v>4445</v>
      </c>
      <c r="F10" s="1">
        <f t="shared" si="1"/>
        <v>2</v>
      </c>
      <c r="G10" s="1"/>
      <c r="H10" s="1">
        <v>2353</v>
      </c>
      <c r="I10" s="1">
        <f t="shared" si="2"/>
        <v>2</v>
      </c>
      <c r="J10" s="23"/>
      <c r="K10" s="1">
        <v>870</v>
      </c>
      <c r="L10" s="1">
        <f t="shared" si="3"/>
        <v>3</v>
      </c>
      <c r="M10" s="1"/>
      <c r="N10" s="1">
        <v>134</v>
      </c>
      <c r="O10" s="1">
        <f t="shared" si="4"/>
        <v>3</v>
      </c>
      <c r="P10" s="1"/>
      <c r="Q10" s="1">
        <v>8554</v>
      </c>
      <c r="R10" s="1">
        <f t="shared" si="5"/>
        <v>2</v>
      </c>
    </row>
    <row r="11" spans="1:18" ht="12.75">
      <c r="A11" s="30" t="s">
        <v>82</v>
      </c>
      <c r="B11" s="1">
        <v>822</v>
      </c>
      <c r="C11" s="1">
        <f t="shared" si="0"/>
        <v>5</v>
      </c>
      <c r="D11" s="1"/>
      <c r="E11" s="1">
        <v>4846</v>
      </c>
      <c r="F11" s="1">
        <f t="shared" si="1"/>
        <v>2</v>
      </c>
      <c r="G11" s="1"/>
      <c r="H11" s="1">
        <v>2089</v>
      </c>
      <c r="I11" s="1">
        <f t="shared" si="2"/>
        <v>2</v>
      </c>
      <c r="J11" s="23"/>
      <c r="K11" s="1">
        <v>698</v>
      </c>
      <c r="L11" s="1">
        <f t="shared" si="3"/>
        <v>2</v>
      </c>
      <c r="M11" s="1"/>
      <c r="N11" s="1">
        <v>108</v>
      </c>
      <c r="O11" s="1">
        <f t="shared" si="4"/>
        <v>2</v>
      </c>
      <c r="P11" s="1"/>
      <c r="Q11" s="1">
        <v>8563</v>
      </c>
      <c r="R11" s="1">
        <f t="shared" si="5"/>
        <v>2</v>
      </c>
    </row>
    <row r="12" spans="1:18" ht="12.75">
      <c r="A12" s="30" t="s">
        <v>83</v>
      </c>
      <c r="B12" s="1">
        <v>816</v>
      </c>
      <c r="C12" s="1">
        <f t="shared" si="0"/>
        <v>5</v>
      </c>
      <c r="D12" s="1"/>
      <c r="E12" s="1">
        <v>6470</v>
      </c>
      <c r="F12" s="1">
        <f t="shared" si="1"/>
        <v>3</v>
      </c>
      <c r="G12" s="1"/>
      <c r="H12" s="1">
        <v>3253</v>
      </c>
      <c r="I12" s="1">
        <f t="shared" si="2"/>
        <v>3</v>
      </c>
      <c r="J12" s="23"/>
      <c r="K12" s="1">
        <v>1349</v>
      </c>
      <c r="L12" s="1">
        <f t="shared" si="3"/>
        <v>4</v>
      </c>
      <c r="M12" s="1"/>
      <c r="N12" s="1">
        <v>199</v>
      </c>
      <c r="O12" s="1">
        <f t="shared" si="4"/>
        <v>4</v>
      </c>
      <c r="P12" s="1"/>
      <c r="Q12" s="1">
        <v>12087</v>
      </c>
      <c r="R12" s="1">
        <f t="shared" si="5"/>
        <v>3</v>
      </c>
    </row>
    <row r="13" spans="1:18" ht="12.75">
      <c r="A13" s="30" t="s">
        <v>84</v>
      </c>
      <c r="B13" s="1">
        <v>734</v>
      </c>
      <c r="C13" s="1">
        <f t="shared" si="0"/>
        <v>5</v>
      </c>
      <c r="D13" s="1"/>
      <c r="E13" s="1">
        <v>7314</v>
      </c>
      <c r="F13" s="1">
        <f t="shared" si="1"/>
        <v>4</v>
      </c>
      <c r="G13" s="1"/>
      <c r="H13" s="1">
        <v>3482</v>
      </c>
      <c r="I13" s="1">
        <f t="shared" si="2"/>
        <v>3</v>
      </c>
      <c r="J13" s="23"/>
      <c r="K13" s="1">
        <v>1501</v>
      </c>
      <c r="L13" s="1">
        <f t="shared" si="3"/>
        <v>5</v>
      </c>
      <c r="M13" s="1"/>
      <c r="N13" s="1">
        <v>313</v>
      </c>
      <c r="O13" s="1">
        <f t="shared" si="4"/>
        <v>7</v>
      </c>
      <c r="P13" s="1"/>
      <c r="Q13" s="1">
        <v>13344</v>
      </c>
      <c r="R13" s="1">
        <f t="shared" si="5"/>
        <v>4</v>
      </c>
    </row>
    <row r="14" spans="1:18" ht="12.75">
      <c r="A14" s="30" t="s">
        <v>85</v>
      </c>
      <c r="B14" s="1">
        <v>793</v>
      </c>
      <c r="C14" s="1">
        <f t="shared" si="0"/>
        <v>5</v>
      </c>
      <c r="D14" s="1"/>
      <c r="E14" s="1">
        <v>8771</v>
      </c>
      <c r="F14" s="1">
        <f t="shared" si="1"/>
        <v>4</v>
      </c>
      <c r="G14" s="1"/>
      <c r="H14" s="1">
        <v>4041</v>
      </c>
      <c r="I14" s="1">
        <f t="shared" si="2"/>
        <v>4</v>
      </c>
      <c r="J14" s="23"/>
      <c r="K14" s="1">
        <v>1558</v>
      </c>
      <c r="L14" s="1">
        <f t="shared" si="3"/>
        <v>5</v>
      </c>
      <c r="M14" s="1"/>
      <c r="N14" s="1">
        <v>272</v>
      </c>
      <c r="O14" s="1">
        <f t="shared" si="4"/>
        <v>6</v>
      </c>
      <c r="P14" s="1"/>
      <c r="Q14" s="1">
        <v>15435</v>
      </c>
      <c r="R14" s="1">
        <f t="shared" si="5"/>
        <v>4</v>
      </c>
    </row>
    <row r="15" spans="1:18" ht="12.75">
      <c r="A15" s="30" t="s">
        <v>86</v>
      </c>
      <c r="B15" s="1">
        <v>1608</v>
      </c>
      <c r="C15" s="1">
        <f t="shared" si="0"/>
        <v>10</v>
      </c>
      <c r="D15" s="1"/>
      <c r="E15" s="1">
        <v>15677</v>
      </c>
      <c r="F15" s="1">
        <f t="shared" si="1"/>
        <v>8</v>
      </c>
      <c r="G15" s="1"/>
      <c r="H15" s="1">
        <v>6892</v>
      </c>
      <c r="I15" s="1">
        <f t="shared" si="2"/>
        <v>7</v>
      </c>
      <c r="J15" s="23"/>
      <c r="K15" s="1">
        <v>2394</v>
      </c>
      <c r="L15" s="1">
        <f t="shared" si="3"/>
        <v>7</v>
      </c>
      <c r="M15" s="1"/>
      <c r="N15" s="1">
        <v>363</v>
      </c>
      <c r="O15" s="1">
        <f t="shared" si="4"/>
        <v>8</v>
      </c>
      <c r="P15" s="1"/>
      <c r="Q15" s="1">
        <v>26934</v>
      </c>
      <c r="R15" s="1">
        <f t="shared" si="5"/>
        <v>8</v>
      </c>
    </row>
    <row r="16" spans="1:18" ht="12.75">
      <c r="A16" s="30" t="s">
        <v>87</v>
      </c>
      <c r="B16" s="1">
        <v>988</v>
      </c>
      <c r="C16" s="1">
        <f t="shared" si="0"/>
        <v>6</v>
      </c>
      <c r="D16" s="1"/>
      <c r="E16" s="1">
        <v>14756</v>
      </c>
      <c r="F16" s="1">
        <f t="shared" si="1"/>
        <v>7</v>
      </c>
      <c r="G16" s="1"/>
      <c r="H16" s="1">
        <v>6285</v>
      </c>
      <c r="I16" s="1">
        <f t="shared" si="2"/>
        <v>6</v>
      </c>
      <c r="J16" s="23"/>
      <c r="K16" s="1">
        <v>2082</v>
      </c>
      <c r="L16" s="1">
        <f t="shared" si="3"/>
        <v>6</v>
      </c>
      <c r="M16" s="1"/>
      <c r="N16" s="1">
        <v>288</v>
      </c>
      <c r="O16" s="1">
        <f t="shared" si="4"/>
        <v>6</v>
      </c>
      <c r="P16" s="1"/>
      <c r="Q16" s="1">
        <v>24399</v>
      </c>
      <c r="R16" s="1">
        <f t="shared" si="5"/>
        <v>7</v>
      </c>
    </row>
    <row r="17" spans="1:18" ht="12.75">
      <c r="A17" s="30" t="s">
        <v>88</v>
      </c>
      <c r="B17" s="1">
        <v>1007</v>
      </c>
      <c r="C17" s="1">
        <v>6</v>
      </c>
      <c r="D17" s="1"/>
      <c r="E17" s="1">
        <v>17314</v>
      </c>
      <c r="F17" s="1">
        <f t="shared" si="1"/>
        <v>9</v>
      </c>
      <c r="G17" s="1"/>
      <c r="H17" s="1">
        <v>7385</v>
      </c>
      <c r="I17" s="1">
        <f t="shared" si="2"/>
        <v>7</v>
      </c>
      <c r="J17" s="23"/>
      <c r="K17" s="1">
        <v>2232</v>
      </c>
      <c r="L17" s="1">
        <f t="shared" si="3"/>
        <v>7</v>
      </c>
      <c r="M17" s="1"/>
      <c r="N17" s="1">
        <v>327</v>
      </c>
      <c r="O17" s="1">
        <f t="shared" si="4"/>
        <v>7</v>
      </c>
      <c r="P17" s="1"/>
      <c r="Q17" s="1">
        <v>28265</v>
      </c>
      <c r="R17" s="1">
        <f t="shared" si="5"/>
        <v>8</v>
      </c>
    </row>
    <row r="18" spans="1:18" ht="12.75">
      <c r="A18" s="30" t="s">
        <v>89</v>
      </c>
      <c r="B18" s="1">
        <v>1173</v>
      </c>
      <c r="C18" s="1">
        <f>ROUND(B18/$B$23*100,0)</f>
        <v>8</v>
      </c>
      <c r="D18" s="1"/>
      <c r="E18" s="1">
        <v>18717</v>
      </c>
      <c r="F18" s="1">
        <f t="shared" si="1"/>
        <v>9</v>
      </c>
      <c r="G18" s="1"/>
      <c r="H18" s="1">
        <v>8923</v>
      </c>
      <c r="I18" s="1">
        <v>9</v>
      </c>
      <c r="J18" s="23"/>
      <c r="K18" s="1">
        <v>2628</v>
      </c>
      <c r="L18" s="1">
        <f t="shared" si="3"/>
        <v>8</v>
      </c>
      <c r="M18" s="1"/>
      <c r="N18" s="1">
        <v>327</v>
      </c>
      <c r="O18" s="1">
        <f t="shared" si="4"/>
        <v>7</v>
      </c>
      <c r="P18" s="1"/>
      <c r="Q18" s="1">
        <v>31768</v>
      </c>
      <c r="R18" s="1">
        <f t="shared" si="5"/>
        <v>9</v>
      </c>
    </row>
    <row r="19" spans="1:18" ht="12.75">
      <c r="A19" s="30" t="s">
        <v>90</v>
      </c>
      <c r="B19" s="1">
        <v>4295</v>
      </c>
      <c r="C19" s="1">
        <f>ROUND(B19/$B$23*100,0)</f>
        <v>28</v>
      </c>
      <c r="D19" s="1"/>
      <c r="E19" s="1">
        <v>63361</v>
      </c>
      <c r="F19" s="1">
        <f t="shared" si="1"/>
        <v>32</v>
      </c>
      <c r="G19" s="1"/>
      <c r="H19" s="1">
        <v>38395</v>
      </c>
      <c r="I19" s="1">
        <f>ROUND(H19/$H$23*100,0)</f>
        <v>37</v>
      </c>
      <c r="J19" s="23"/>
      <c r="K19" s="1">
        <v>12482</v>
      </c>
      <c r="L19" s="1">
        <f t="shared" si="3"/>
        <v>38</v>
      </c>
      <c r="M19" s="1"/>
      <c r="N19" s="1">
        <v>1371</v>
      </c>
      <c r="O19" s="1">
        <f t="shared" si="4"/>
        <v>29</v>
      </c>
      <c r="P19" s="1"/>
      <c r="Q19" s="1">
        <v>119904</v>
      </c>
      <c r="R19" s="1">
        <f t="shared" si="5"/>
        <v>34</v>
      </c>
    </row>
    <row r="20" spans="1:18" ht="12.75">
      <c r="A20" s="30" t="s">
        <v>91</v>
      </c>
      <c r="B20" s="1">
        <v>730</v>
      </c>
      <c r="C20" s="1">
        <f>ROUND(B20/$B$23*100,0)</f>
        <v>5</v>
      </c>
      <c r="D20" s="1"/>
      <c r="E20" s="1">
        <v>17599</v>
      </c>
      <c r="F20" s="1">
        <f t="shared" si="1"/>
        <v>9</v>
      </c>
      <c r="G20" s="1"/>
      <c r="H20" s="1">
        <v>9835</v>
      </c>
      <c r="I20" s="1">
        <f>ROUND(H20/$H$23*100,0)</f>
        <v>9</v>
      </c>
      <c r="J20" s="23"/>
      <c r="K20" s="1">
        <v>2012</v>
      </c>
      <c r="L20" s="1">
        <f t="shared" si="3"/>
        <v>6</v>
      </c>
      <c r="M20" s="1"/>
      <c r="N20" s="1">
        <v>210</v>
      </c>
      <c r="O20" s="1">
        <v>5</v>
      </c>
      <c r="P20" s="1"/>
      <c r="Q20" s="1">
        <v>30386</v>
      </c>
      <c r="R20" s="1">
        <v>9</v>
      </c>
    </row>
    <row r="21" spans="1:18" ht="12.75">
      <c r="A21" s="30" t="s">
        <v>92</v>
      </c>
      <c r="B21" s="1">
        <v>85</v>
      </c>
      <c r="C21" s="1">
        <f>ROUND(B21/$B$23*100,0)</f>
        <v>1</v>
      </c>
      <c r="D21" s="1"/>
      <c r="E21" s="1">
        <v>5111</v>
      </c>
      <c r="F21" s="1">
        <f t="shared" si="1"/>
        <v>3</v>
      </c>
      <c r="G21" s="1"/>
      <c r="H21" s="1">
        <v>3259</v>
      </c>
      <c r="I21" s="1">
        <f>ROUND(H21/$H$23*100,0)</f>
        <v>3</v>
      </c>
      <c r="J21" s="23"/>
      <c r="K21" s="1">
        <v>419</v>
      </c>
      <c r="L21" s="1">
        <f t="shared" si="3"/>
        <v>1</v>
      </c>
      <c r="M21" s="1"/>
      <c r="N21" s="1">
        <v>38</v>
      </c>
      <c r="O21" s="1">
        <f>ROUND(N21/$N$23*100,0)</f>
        <v>1</v>
      </c>
      <c r="P21" s="1"/>
      <c r="Q21" s="1">
        <v>8912</v>
      </c>
      <c r="R21" s="1">
        <f>ROUND(Q21/$Q$23*100,0)</f>
        <v>2</v>
      </c>
    </row>
    <row r="22" spans="1:18" ht="12.75">
      <c r="A22" s="30" t="s">
        <v>129</v>
      </c>
      <c r="B22" s="1">
        <v>26</v>
      </c>
      <c r="C22" s="1">
        <f>ROUND(B22/$B$23*100,0)</f>
        <v>0</v>
      </c>
      <c r="D22" s="1"/>
      <c r="E22" s="1">
        <v>3191</v>
      </c>
      <c r="F22" s="1">
        <f t="shared" si="1"/>
        <v>2</v>
      </c>
      <c r="G22" s="1"/>
      <c r="H22" s="1">
        <v>2551</v>
      </c>
      <c r="I22" s="1">
        <f>ROUND(H22/$H$23*100,0)</f>
        <v>2</v>
      </c>
      <c r="J22" s="23"/>
      <c r="K22" s="1">
        <v>410</v>
      </c>
      <c r="L22" s="1">
        <f t="shared" si="3"/>
        <v>1</v>
      </c>
      <c r="M22" s="1"/>
      <c r="N22" s="1">
        <v>50</v>
      </c>
      <c r="O22" s="1">
        <f>ROUND(N22/$N$23*100,0)</f>
        <v>1</v>
      </c>
      <c r="P22" s="1"/>
      <c r="Q22" s="1">
        <v>6228</v>
      </c>
      <c r="R22" s="1">
        <f>ROUND(Q22/$Q$23*100,0)</f>
        <v>2</v>
      </c>
    </row>
    <row r="23" spans="1:18" ht="15.75" customHeight="1">
      <c r="A23" s="40" t="s">
        <v>16</v>
      </c>
      <c r="B23" s="53">
        <f>SUM(B9:B22)</f>
        <v>15489</v>
      </c>
      <c r="C23" s="53">
        <f>SUM(C9:C22)</f>
        <v>100</v>
      </c>
      <c r="D23" s="53"/>
      <c r="E23" s="53">
        <f>SUM(E9:E22)</f>
        <v>199655</v>
      </c>
      <c r="F23" s="53">
        <f>SUM(F9:F22)</f>
        <v>100</v>
      </c>
      <c r="G23" s="53"/>
      <c r="H23" s="53">
        <f>SUM(H9:H22)</f>
        <v>105191</v>
      </c>
      <c r="I23" s="53">
        <f>SUM(I9:I22)</f>
        <v>100</v>
      </c>
      <c r="J23" s="100"/>
      <c r="K23" s="53">
        <f>SUM(K9:K22)</f>
        <v>32881</v>
      </c>
      <c r="L23" s="53">
        <f>SUM(L9:L22)</f>
        <v>100</v>
      </c>
      <c r="M23" s="53"/>
      <c r="N23" s="53">
        <f>SUM(N9:N22)</f>
        <v>4672</v>
      </c>
      <c r="O23" s="53">
        <f>SUM(O9:O22)</f>
        <v>100</v>
      </c>
      <c r="P23" s="53"/>
      <c r="Q23" s="53">
        <f>SUM(Q9:Q22)</f>
        <v>357888</v>
      </c>
      <c r="R23" s="53">
        <f>SUM(R9:R22)</f>
        <v>100</v>
      </c>
    </row>
    <row r="24" spans="1:18" ht="12.75">
      <c r="A24" s="40"/>
      <c r="B24" s="53"/>
      <c r="C24" s="53"/>
      <c r="D24" s="53"/>
      <c r="E24" s="53"/>
      <c r="F24" s="53"/>
      <c r="G24" s="53"/>
      <c r="H24" s="53"/>
      <c r="I24" s="53"/>
      <c r="J24" s="100"/>
      <c r="K24" s="53"/>
      <c r="L24" s="53"/>
      <c r="M24" s="53"/>
      <c r="N24" s="53"/>
      <c r="O24" s="53"/>
      <c r="P24" s="53"/>
      <c r="Q24" s="53"/>
      <c r="R24" s="53"/>
    </row>
    <row r="25" spans="1:18" ht="19.5" customHeight="1">
      <c r="A25" s="96" t="s">
        <v>0</v>
      </c>
      <c r="B25" s="15"/>
      <c r="C25" s="1"/>
      <c r="D25" s="15"/>
      <c r="E25" s="15"/>
      <c r="F25" s="1"/>
      <c r="G25" s="15"/>
      <c r="H25" s="15"/>
      <c r="I25" s="1"/>
      <c r="J25" s="15"/>
      <c r="K25" s="15"/>
      <c r="L25" s="1"/>
      <c r="M25" s="15"/>
      <c r="N25" s="15"/>
      <c r="O25" s="1"/>
      <c r="P25" s="15"/>
      <c r="Q25" s="15"/>
      <c r="R25" s="1"/>
    </row>
    <row r="26" spans="1:18" ht="12.75">
      <c r="A26" s="39" t="s">
        <v>14</v>
      </c>
      <c r="B26" s="1">
        <v>1407</v>
      </c>
      <c r="C26" s="1">
        <f aca="true" t="shared" si="6" ref="C26:C32">ROUND(B26/$B$40*100,0)</f>
        <v>14</v>
      </c>
      <c r="D26" s="1"/>
      <c r="E26" s="1">
        <v>12533</v>
      </c>
      <c r="F26" s="1">
        <f aca="true" t="shared" si="7" ref="F26:F37">ROUND(E26/$E$40*100,0)</f>
        <v>9</v>
      </c>
      <c r="G26" s="1"/>
      <c r="H26" s="1">
        <v>6370</v>
      </c>
      <c r="I26" s="1">
        <f aca="true" t="shared" si="8" ref="I26:I32">ROUND(H26/$H$40*100,0)</f>
        <v>9</v>
      </c>
      <c r="J26" s="23"/>
      <c r="K26" s="1">
        <v>2272</v>
      </c>
      <c r="L26" s="1">
        <f>ROUND(K26/$K$40*100,0)</f>
        <v>13</v>
      </c>
      <c r="M26" s="1"/>
      <c r="N26" s="1">
        <v>621</v>
      </c>
      <c r="O26" s="1">
        <f aca="true" t="shared" si="9" ref="O26:O34">ROUND(N26/$N$40*100,0)</f>
        <v>27</v>
      </c>
      <c r="P26" s="1"/>
      <c r="Q26" s="1">
        <v>23203</v>
      </c>
      <c r="R26" s="1">
        <f aca="true" t="shared" si="10" ref="R26:R32">ROUND(Q26/$Q$40*100,0)</f>
        <v>9</v>
      </c>
    </row>
    <row r="27" spans="1:18" ht="12.75">
      <c r="A27" s="30" t="s">
        <v>81</v>
      </c>
      <c r="B27" s="1">
        <v>488</v>
      </c>
      <c r="C27" s="1">
        <f t="shared" si="6"/>
        <v>5</v>
      </c>
      <c r="D27" s="1"/>
      <c r="E27" s="1">
        <v>2994</v>
      </c>
      <c r="F27" s="1">
        <f t="shared" si="7"/>
        <v>2</v>
      </c>
      <c r="G27" s="1"/>
      <c r="H27" s="1">
        <v>1461</v>
      </c>
      <c r="I27" s="1">
        <f t="shared" si="8"/>
        <v>2</v>
      </c>
      <c r="J27" s="23"/>
      <c r="K27" s="1">
        <v>589</v>
      </c>
      <c r="L27" s="1">
        <f>ROUND(K27/$K$40*100,0)</f>
        <v>3</v>
      </c>
      <c r="M27" s="1"/>
      <c r="N27" s="1">
        <v>112</v>
      </c>
      <c r="O27" s="1">
        <f t="shared" si="9"/>
        <v>5</v>
      </c>
      <c r="P27" s="1"/>
      <c r="Q27" s="1">
        <v>5644</v>
      </c>
      <c r="R27" s="1">
        <f t="shared" si="10"/>
        <v>2</v>
      </c>
    </row>
    <row r="28" spans="1:18" ht="12.75">
      <c r="A28" s="30" t="s">
        <v>82</v>
      </c>
      <c r="B28" s="1">
        <v>466</v>
      </c>
      <c r="C28" s="1">
        <f t="shared" si="6"/>
        <v>5</v>
      </c>
      <c r="D28" s="1"/>
      <c r="E28" s="1">
        <v>2976</v>
      </c>
      <c r="F28" s="1">
        <f t="shared" si="7"/>
        <v>2</v>
      </c>
      <c r="G28" s="1"/>
      <c r="H28" s="1">
        <v>1252</v>
      </c>
      <c r="I28" s="1">
        <f t="shared" si="8"/>
        <v>2</v>
      </c>
      <c r="J28" s="23"/>
      <c r="K28" s="1">
        <v>461</v>
      </c>
      <c r="L28" s="1">
        <f>ROUND(K28/$K$40*100,0)</f>
        <v>3</v>
      </c>
      <c r="M28" s="1"/>
      <c r="N28" s="1">
        <v>69</v>
      </c>
      <c r="O28" s="1">
        <f t="shared" si="9"/>
        <v>3</v>
      </c>
      <c r="P28" s="1"/>
      <c r="Q28" s="1">
        <v>5224</v>
      </c>
      <c r="R28" s="1">
        <f t="shared" si="10"/>
        <v>2</v>
      </c>
    </row>
    <row r="29" spans="1:18" ht="12.75">
      <c r="A29" s="30" t="s">
        <v>83</v>
      </c>
      <c r="B29" s="1">
        <v>494</v>
      </c>
      <c r="C29" s="1">
        <f t="shared" si="6"/>
        <v>5</v>
      </c>
      <c r="D29" s="1"/>
      <c r="E29" s="1">
        <v>3926</v>
      </c>
      <c r="F29" s="1">
        <f t="shared" si="7"/>
        <v>3</v>
      </c>
      <c r="G29" s="1"/>
      <c r="H29" s="1">
        <v>2017</v>
      </c>
      <c r="I29" s="1">
        <f t="shared" si="8"/>
        <v>3</v>
      </c>
      <c r="J29" s="23"/>
      <c r="K29" s="1">
        <v>833</v>
      </c>
      <c r="L29" s="1">
        <f>ROUND(K29/$K$40*100,0)</f>
        <v>5</v>
      </c>
      <c r="M29" s="1"/>
      <c r="N29" s="1">
        <v>114</v>
      </c>
      <c r="O29" s="1">
        <f t="shared" si="9"/>
        <v>5</v>
      </c>
      <c r="P29" s="1"/>
      <c r="Q29" s="1">
        <v>7384</v>
      </c>
      <c r="R29" s="1">
        <f t="shared" si="10"/>
        <v>3</v>
      </c>
    </row>
    <row r="30" spans="1:18" ht="12.75">
      <c r="A30" s="30" t="s">
        <v>84</v>
      </c>
      <c r="B30" s="1">
        <v>387</v>
      </c>
      <c r="C30" s="1">
        <f t="shared" si="6"/>
        <v>4</v>
      </c>
      <c r="D30" s="1"/>
      <c r="E30" s="1">
        <v>3348</v>
      </c>
      <c r="F30" s="1">
        <f t="shared" si="7"/>
        <v>2</v>
      </c>
      <c r="G30" s="1"/>
      <c r="H30" s="1">
        <v>1887</v>
      </c>
      <c r="I30" s="1">
        <f t="shared" si="8"/>
        <v>3</v>
      </c>
      <c r="J30" s="23"/>
      <c r="K30" s="1">
        <v>877</v>
      </c>
      <c r="L30" s="1">
        <f>ROUND(K30/$K$40*100,0)</f>
        <v>5</v>
      </c>
      <c r="M30" s="1"/>
      <c r="N30" s="1">
        <v>126</v>
      </c>
      <c r="O30" s="1">
        <f t="shared" si="9"/>
        <v>5</v>
      </c>
      <c r="P30" s="1"/>
      <c r="Q30" s="1">
        <v>6625</v>
      </c>
      <c r="R30" s="1">
        <f t="shared" si="10"/>
        <v>3</v>
      </c>
    </row>
    <row r="31" spans="1:18" ht="12.75">
      <c r="A31" s="30" t="s">
        <v>85</v>
      </c>
      <c r="B31" s="1">
        <v>418</v>
      </c>
      <c r="C31" s="1">
        <f t="shared" si="6"/>
        <v>4</v>
      </c>
      <c r="D31" s="1"/>
      <c r="E31" s="1">
        <v>3404</v>
      </c>
      <c r="F31" s="1">
        <f t="shared" si="7"/>
        <v>2</v>
      </c>
      <c r="G31" s="1"/>
      <c r="H31" s="1">
        <v>1812</v>
      </c>
      <c r="I31" s="1">
        <f t="shared" si="8"/>
        <v>2</v>
      </c>
      <c r="J31" s="23"/>
      <c r="K31" s="1">
        <v>779</v>
      </c>
      <c r="L31" s="1">
        <v>4</v>
      </c>
      <c r="M31" s="1"/>
      <c r="N31" s="1">
        <v>135</v>
      </c>
      <c r="O31" s="1">
        <f t="shared" si="9"/>
        <v>6</v>
      </c>
      <c r="P31" s="1"/>
      <c r="Q31" s="1">
        <v>6548</v>
      </c>
      <c r="R31" s="1">
        <f t="shared" si="10"/>
        <v>3</v>
      </c>
    </row>
    <row r="32" spans="1:18" ht="12.75">
      <c r="A32" s="30" t="s">
        <v>86</v>
      </c>
      <c r="B32" s="1">
        <v>872</v>
      </c>
      <c r="C32" s="1">
        <f t="shared" si="6"/>
        <v>9</v>
      </c>
      <c r="D32" s="1"/>
      <c r="E32" s="1">
        <v>7402</v>
      </c>
      <c r="F32" s="1">
        <f t="shared" si="7"/>
        <v>5</v>
      </c>
      <c r="G32" s="1"/>
      <c r="H32" s="1">
        <v>4367</v>
      </c>
      <c r="I32" s="1">
        <f t="shared" si="8"/>
        <v>6</v>
      </c>
      <c r="J32" s="23"/>
      <c r="K32" s="1">
        <v>1518</v>
      </c>
      <c r="L32" s="1">
        <f aca="true" t="shared" si="11" ref="L32:L39">ROUND(K32/$K$40*100,0)</f>
        <v>9</v>
      </c>
      <c r="M32" s="1"/>
      <c r="N32" s="1">
        <v>198</v>
      </c>
      <c r="O32" s="1">
        <f t="shared" si="9"/>
        <v>8</v>
      </c>
      <c r="P32" s="1"/>
      <c r="Q32" s="1">
        <v>14357</v>
      </c>
      <c r="R32" s="1">
        <f t="shared" si="10"/>
        <v>6</v>
      </c>
    </row>
    <row r="33" spans="1:18" ht="12.75">
      <c r="A33" s="30" t="s">
        <v>87</v>
      </c>
      <c r="B33" s="1">
        <v>378</v>
      </c>
      <c r="C33" s="1">
        <f aca="true" t="shared" si="12" ref="C33:C39">ROUND(B33/$B$40*100,0)</f>
        <v>4</v>
      </c>
      <c r="D33" s="1"/>
      <c r="E33" s="1">
        <v>4726</v>
      </c>
      <c r="F33" s="1">
        <f t="shared" si="7"/>
        <v>3</v>
      </c>
      <c r="G33" s="1"/>
      <c r="H33" s="1">
        <v>2610</v>
      </c>
      <c r="I33" s="1">
        <v>3</v>
      </c>
      <c r="J33" s="23"/>
      <c r="K33" s="1">
        <v>953</v>
      </c>
      <c r="L33" s="1">
        <f t="shared" si="11"/>
        <v>6</v>
      </c>
      <c r="M33" s="1"/>
      <c r="N33" s="1">
        <v>139</v>
      </c>
      <c r="O33" s="1">
        <f t="shared" si="9"/>
        <v>6</v>
      </c>
      <c r="P33" s="1"/>
      <c r="Q33" s="1">
        <v>8806</v>
      </c>
      <c r="R33" s="1">
        <v>3</v>
      </c>
    </row>
    <row r="34" spans="1:18" ht="12.75">
      <c r="A34" s="30" t="s">
        <v>88</v>
      </c>
      <c r="B34" s="1">
        <v>410</v>
      </c>
      <c r="C34" s="1">
        <f t="shared" si="12"/>
        <v>4</v>
      </c>
      <c r="D34" s="1"/>
      <c r="E34" s="1">
        <v>5610</v>
      </c>
      <c r="F34" s="1">
        <f t="shared" si="7"/>
        <v>4</v>
      </c>
      <c r="G34" s="1"/>
      <c r="H34" s="1">
        <v>2841</v>
      </c>
      <c r="I34" s="1">
        <f aca="true" t="shared" si="13" ref="I34:I39">ROUND(H34/$H$40*100,0)</f>
        <v>4</v>
      </c>
      <c r="J34" s="23"/>
      <c r="K34" s="1">
        <v>833</v>
      </c>
      <c r="L34" s="1">
        <f t="shared" si="11"/>
        <v>5</v>
      </c>
      <c r="M34" s="1"/>
      <c r="N34" s="1">
        <v>132</v>
      </c>
      <c r="O34" s="1">
        <f t="shared" si="9"/>
        <v>6</v>
      </c>
      <c r="P34" s="1"/>
      <c r="Q34" s="1">
        <v>9826</v>
      </c>
      <c r="R34" s="1">
        <f aca="true" t="shared" si="14" ref="R34:R39">ROUND(Q34/$Q$40*100,0)</f>
        <v>4</v>
      </c>
    </row>
    <row r="35" spans="1:18" ht="12.75">
      <c r="A35" s="30" t="s">
        <v>89</v>
      </c>
      <c r="B35" s="1">
        <v>514</v>
      </c>
      <c r="C35" s="1">
        <f t="shared" si="12"/>
        <v>5</v>
      </c>
      <c r="D35" s="1"/>
      <c r="E35" s="1">
        <v>7474</v>
      </c>
      <c r="F35" s="1">
        <f t="shared" si="7"/>
        <v>5</v>
      </c>
      <c r="G35" s="1"/>
      <c r="H35" s="1">
        <v>3333</v>
      </c>
      <c r="I35" s="1">
        <f t="shared" si="13"/>
        <v>4</v>
      </c>
      <c r="J35" s="23"/>
      <c r="K35" s="1">
        <v>975</v>
      </c>
      <c r="L35" s="1">
        <f t="shared" si="11"/>
        <v>6</v>
      </c>
      <c r="M35" s="1"/>
      <c r="N35" s="1">
        <v>106</v>
      </c>
      <c r="O35" s="1">
        <v>4</v>
      </c>
      <c r="P35" s="1"/>
      <c r="Q35" s="1">
        <v>12402</v>
      </c>
      <c r="R35" s="1">
        <f t="shared" si="14"/>
        <v>5</v>
      </c>
    </row>
    <row r="36" spans="1:18" ht="12.75">
      <c r="A36" s="30" t="s">
        <v>90</v>
      </c>
      <c r="B36" s="1">
        <v>2858</v>
      </c>
      <c r="C36" s="1">
        <f t="shared" si="12"/>
        <v>29</v>
      </c>
      <c r="D36" s="1"/>
      <c r="E36" s="1">
        <v>45169</v>
      </c>
      <c r="F36" s="1">
        <f t="shared" si="7"/>
        <v>31</v>
      </c>
      <c r="G36" s="1"/>
      <c r="H36" s="1">
        <v>21437</v>
      </c>
      <c r="I36" s="1">
        <f t="shared" si="13"/>
        <v>29</v>
      </c>
      <c r="J36" s="23"/>
      <c r="K36" s="1">
        <v>4852</v>
      </c>
      <c r="L36" s="1">
        <f t="shared" si="11"/>
        <v>28</v>
      </c>
      <c r="M36" s="1"/>
      <c r="N36" s="1">
        <v>440</v>
      </c>
      <c r="O36" s="1">
        <f>ROUND(N36/$N$40*100,0)</f>
        <v>19</v>
      </c>
      <c r="P36" s="1"/>
      <c r="Q36" s="1">
        <v>74756</v>
      </c>
      <c r="R36" s="1">
        <f t="shared" si="14"/>
        <v>30</v>
      </c>
    </row>
    <row r="37" spans="1:18" ht="12.75">
      <c r="A37" s="30" t="s">
        <v>91</v>
      </c>
      <c r="B37" s="1">
        <v>1058</v>
      </c>
      <c r="C37" s="1">
        <f t="shared" si="12"/>
        <v>11</v>
      </c>
      <c r="D37" s="1"/>
      <c r="E37" s="1">
        <v>27215</v>
      </c>
      <c r="F37" s="1">
        <f t="shared" si="7"/>
        <v>19</v>
      </c>
      <c r="G37" s="1"/>
      <c r="H37" s="1">
        <v>12123</v>
      </c>
      <c r="I37" s="1">
        <f t="shared" si="13"/>
        <v>16</v>
      </c>
      <c r="J37" s="23"/>
      <c r="K37" s="1">
        <v>1436</v>
      </c>
      <c r="L37" s="1">
        <f t="shared" si="11"/>
        <v>8</v>
      </c>
      <c r="M37" s="1"/>
      <c r="N37" s="1">
        <v>93</v>
      </c>
      <c r="O37" s="1">
        <f>ROUND(N37/$N$40*100,0)</f>
        <v>4</v>
      </c>
      <c r="P37" s="1"/>
      <c r="Q37" s="1">
        <v>41925</v>
      </c>
      <c r="R37" s="1">
        <f t="shared" si="14"/>
        <v>17</v>
      </c>
    </row>
    <row r="38" spans="1:18" ht="12.75">
      <c r="A38" s="30" t="s">
        <v>92</v>
      </c>
      <c r="B38" s="1">
        <v>114</v>
      </c>
      <c r="C38" s="1">
        <f t="shared" si="12"/>
        <v>1</v>
      </c>
      <c r="D38" s="1"/>
      <c r="E38" s="1">
        <v>10865</v>
      </c>
      <c r="F38" s="1">
        <v>8</v>
      </c>
      <c r="G38" s="1"/>
      <c r="H38" s="1">
        <v>6599</v>
      </c>
      <c r="I38" s="1">
        <f t="shared" si="13"/>
        <v>9</v>
      </c>
      <c r="J38" s="23"/>
      <c r="K38" s="1">
        <v>428</v>
      </c>
      <c r="L38" s="1">
        <f t="shared" si="11"/>
        <v>2</v>
      </c>
      <c r="M38" s="1"/>
      <c r="N38" s="1">
        <v>17</v>
      </c>
      <c r="O38" s="1">
        <f>ROUND(N38/$N$40*100,0)</f>
        <v>1</v>
      </c>
      <c r="P38" s="1"/>
      <c r="Q38" s="1">
        <v>18023</v>
      </c>
      <c r="R38" s="1">
        <f t="shared" si="14"/>
        <v>7</v>
      </c>
    </row>
    <row r="39" spans="1:18" ht="12.75">
      <c r="A39" s="30" t="s">
        <v>129</v>
      </c>
      <c r="B39" s="1">
        <v>37</v>
      </c>
      <c r="C39" s="1">
        <f t="shared" si="12"/>
        <v>0</v>
      </c>
      <c r="D39" s="1"/>
      <c r="E39" s="1">
        <v>7898</v>
      </c>
      <c r="F39" s="1">
        <f>ROUND(E39/$E$40*100,0)</f>
        <v>5</v>
      </c>
      <c r="G39" s="1"/>
      <c r="H39" s="1">
        <v>6079</v>
      </c>
      <c r="I39" s="1">
        <f t="shared" si="13"/>
        <v>8</v>
      </c>
      <c r="J39" s="23"/>
      <c r="K39" s="1">
        <v>476</v>
      </c>
      <c r="L39" s="1">
        <f t="shared" si="11"/>
        <v>3</v>
      </c>
      <c r="M39" s="1"/>
      <c r="N39" s="1">
        <v>32</v>
      </c>
      <c r="O39" s="1">
        <f>ROUND(N39/$N$40*100,0)</f>
        <v>1</v>
      </c>
      <c r="P39" s="1"/>
      <c r="Q39" s="1">
        <v>14522</v>
      </c>
      <c r="R39" s="1">
        <f t="shared" si="14"/>
        <v>6</v>
      </c>
    </row>
    <row r="40" spans="1:18" ht="15.75" customHeight="1">
      <c r="A40" s="40" t="s">
        <v>16</v>
      </c>
      <c r="B40" s="53">
        <f>SUM(B26:B39)</f>
        <v>9901</v>
      </c>
      <c r="C40" s="53">
        <f>SUM(C26:C39)</f>
        <v>100</v>
      </c>
      <c r="D40" s="53"/>
      <c r="E40" s="53">
        <f>SUM(E26:E39)</f>
        <v>145540</v>
      </c>
      <c r="F40" s="53">
        <f>SUM(F26:F39)</f>
        <v>100</v>
      </c>
      <c r="G40" s="53"/>
      <c r="H40" s="53">
        <f>SUM(H26:H39)</f>
        <v>74188</v>
      </c>
      <c r="I40" s="53">
        <f>SUM(I26:I39)</f>
        <v>100</v>
      </c>
      <c r="J40" s="100"/>
      <c r="K40" s="53">
        <f>SUM(K26:K39)</f>
        <v>17282</v>
      </c>
      <c r="L40" s="53">
        <f>SUM(L26:L39)</f>
        <v>100</v>
      </c>
      <c r="M40" s="53"/>
      <c r="N40" s="53">
        <f>SUM(N26:N39)</f>
        <v>2334</v>
      </c>
      <c r="O40" s="53">
        <f>SUM(O26:O39)</f>
        <v>100</v>
      </c>
      <c r="P40" s="53"/>
      <c r="Q40" s="53">
        <f>SUM(Q26:Q39)</f>
        <v>249245</v>
      </c>
      <c r="R40" s="53">
        <f>SUM(R26:R39)</f>
        <v>100</v>
      </c>
    </row>
    <row r="41" spans="1:18" ht="12.75">
      <c r="A41" s="85"/>
      <c r="B41" s="5"/>
      <c r="C41" s="4"/>
      <c r="D41" s="5"/>
      <c r="E41" s="5"/>
      <c r="F41" s="4"/>
      <c r="G41" s="5"/>
      <c r="H41" s="5"/>
      <c r="I41" s="4"/>
      <c r="J41" s="5"/>
      <c r="K41" s="5"/>
      <c r="L41" s="4"/>
      <c r="M41" s="5"/>
      <c r="N41" s="5"/>
      <c r="O41" s="4"/>
      <c r="P41" s="5"/>
      <c r="Q41" s="5"/>
      <c r="R41" s="4"/>
    </row>
    <row r="42" spans="1:18" ht="28.5" customHeight="1">
      <c r="A42" s="96" t="s">
        <v>79</v>
      </c>
      <c r="B42" s="15"/>
      <c r="C42" s="1"/>
      <c r="D42" s="15"/>
      <c r="E42" s="15"/>
      <c r="F42" s="1"/>
      <c r="G42" s="15"/>
      <c r="H42" s="15"/>
      <c r="I42" s="1"/>
      <c r="J42" s="15"/>
      <c r="K42" s="15"/>
      <c r="L42" s="1"/>
      <c r="M42" s="15"/>
      <c r="N42" s="15"/>
      <c r="O42" s="1"/>
      <c r="P42" s="15"/>
      <c r="Q42" s="15"/>
      <c r="R42" s="1"/>
    </row>
    <row r="43" spans="1:18" ht="12.75">
      <c r="A43" s="39" t="s">
        <v>14</v>
      </c>
      <c r="B43" s="1">
        <v>3067</v>
      </c>
      <c r="C43" s="1">
        <f aca="true" t="shared" si="15" ref="C43:C56">ROUND(B43/$B$57*100,0)</f>
        <v>12</v>
      </c>
      <c r="D43" s="1"/>
      <c r="E43" s="1">
        <v>24616</v>
      </c>
      <c r="F43" s="1">
        <f>ROUND(E43/$E$57*100,0)</f>
        <v>7</v>
      </c>
      <c r="G43" s="1"/>
      <c r="H43" s="1">
        <v>12818</v>
      </c>
      <c r="I43" s="1">
        <f aca="true" t="shared" si="16" ref="I43:I54">ROUND(H43/$H$57*100,0)</f>
        <v>7</v>
      </c>
      <c r="J43" s="23"/>
      <c r="K43" s="1">
        <v>4518</v>
      </c>
      <c r="L43" s="1">
        <f aca="true" t="shared" si="17" ref="L43:L52">ROUND(K43/$K$57*100,0)</f>
        <v>9</v>
      </c>
      <c r="M43" s="1"/>
      <c r="N43" s="1">
        <v>1293</v>
      </c>
      <c r="O43" s="1">
        <f aca="true" t="shared" si="18" ref="O43:O56">ROUND(N43/$N$57*100,0)</f>
        <v>18</v>
      </c>
      <c r="P43" s="1"/>
      <c r="Q43" s="1">
        <v>46312</v>
      </c>
      <c r="R43" s="1">
        <f aca="true" t="shared" si="19" ref="R43:R49">ROUND(Q43/$Q$57*100,0)</f>
        <v>8</v>
      </c>
    </row>
    <row r="44" spans="1:18" ht="12.75">
      <c r="A44" s="30" t="s">
        <v>81</v>
      </c>
      <c r="B44" s="1">
        <v>1240</v>
      </c>
      <c r="C44" s="1">
        <f t="shared" si="15"/>
        <v>5</v>
      </c>
      <c r="D44" s="1"/>
      <c r="E44" s="1">
        <v>7439</v>
      </c>
      <c r="F44" s="1">
        <f>ROUND(E44/$E$57*100,0)</f>
        <v>2</v>
      </c>
      <c r="G44" s="1"/>
      <c r="H44" s="1">
        <v>3814</v>
      </c>
      <c r="I44" s="1">
        <f t="shared" si="16"/>
        <v>2</v>
      </c>
      <c r="J44" s="23"/>
      <c r="K44" s="1">
        <v>1459</v>
      </c>
      <c r="L44" s="1">
        <f t="shared" si="17"/>
        <v>3</v>
      </c>
      <c r="M44" s="1"/>
      <c r="N44" s="1">
        <v>246</v>
      </c>
      <c r="O44" s="1">
        <f t="shared" si="18"/>
        <v>4</v>
      </c>
      <c r="P44" s="1"/>
      <c r="Q44" s="1">
        <v>14198</v>
      </c>
      <c r="R44" s="1">
        <f t="shared" si="19"/>
        <v>2</v>
      </c>
    </row>
    <row r="45" spans="1:18" ht="12.75">
      <c r="A45" s="30" t="s">
        <v>82</v>
      </c>
      <c r="B45" s="1">
        <v>1288</v>
      </c>
      <c r="C45" s="1">
        <f t="shared" si="15"/>
        <v>5</v>
      </c>
      <c r="D45" s="1"/>
      <c r="E45" s="1">
        <v>7822</v>
      </c>
      <c r="F45" s="1">
        <f>ROUND(E45/$E$57*100,0)</f>
        <v>2</v>
      </c>
      <c r="G45" s="1"/>
      <c r="H45" s="1">
        <v>3341</v>
      </c>
      <c r="I45" s="1">
        <f t="shared" si="16"/>
        <v>2</v>
      </c>
      <c r="J45" s="23"/>
      <c r="K45" s="1">
        <v>1159</v>
      </c>
      <c r="L45" s="1">
        <f t="shared" si="17"/>
        <v>2</v>
      </c>
      <c r="M45" s="1"/>
      <c r="N45" s="1">
        <v>177</v>
      </c>
      <c r="O45" s="1">
        <f t="shared" si="18"/>
        <v>3</v>
      </c>
      <c r="P45" s="1"/>
      <c r="Q45" s="1">
        <v>13787</v>
      </c>
      <c r="R45" s="1">
        <f t="shared" si="19"/>
        <v>2</v>
      </c>
    </row>
    <row r="46" spans="1:18" ht="12.75">
      <c r="A46" s="30" t="s">
        <v>83</v>
      </c>
      <c r="B46" s="1">
        <v>1310</v>
      </c>
      <c r="C46" s="1">
        <f t="shared" si="15"/>
        <v>5</v>
      </c>
      <c r="D46" s="1"/>
      <c r="E46" s="1">
        <v>10396</v>
      </c>
      <c r="F46" s="1">
        <f>ROUND(E46/$E$57*100,0)</f>
        <v>3</v>
      </c>
      <c r="G46" s="1"/>
      <c r="H46" s="1">
        <v>5270</v>
      </c>
      <c r="I46" s="1">
        <f t="shared" si="16"/>
        <v>3</v>
      </c>
      <c r="J46" s="23"/>
      <c r="K46" s="1">
        <v>2182</v>
      </c>
      <c r="L46" s="1">
        <f t="shared" si="17"/>
        <v>4</v>
      </c>
      <c r="M46" s="1"/>
      <c r="N46" s="1">
        <v>313</v>
      </c>
      <c r="O46" s="1">
        <f t="shared" si="18"/>
        <v>4</v>
      </c>
      <c r="P46" s="1"/>
      <c r="Q46" s="1">
        <v>19471</v>
      </c>
      <c r="R46" s="1">
        <f t="shared" si="19"/>
        <v>3</v>
      </c>
    </row>
    <row r="47" spans="1:18" ht="12.75">
      <c r="A47" s="30" t="s">
        <v>84</v>
      </c>
      <c r="B47" s="1">
        <v>1121</v>
      </c>
      <c r="C47" s="1">
        <f t="shared" si="15"/>
        <v>4</v>
      </c>
      <c r="D47" s="1"/>
      <c r="E47" s="1">
        <v>10662</v>
      </c>
      <c r="F47" s="1">
        <f>ROUND(E47/$E$57*100,0)</f>
        <v>3</v>
      </c>
      <c r="G47" s="1"/>
      <c r="H47" s="1">
        <v>5369</v>
      </c>
      <c r="I47" s="1">
        <f t="shared" si="16"/>
        <v>3</v>
      </c>
      <c r="J47" s="23"/>
      <c r="K47" s="1">
        <v>2378</v>
      </c>
      <c r="L47" s="1">
        <f t="shared" si="17"/>
        <v>5</v>
      </c>
      <c r="M47" s="1"/>
      <c r="N47" s="1">
        <v>439</v>
      </c>
      <c r="O47" s="1">
        <f t="shared" si="18"/>
        <v>6</v>
      </c>
      <c r="P47" s="1"/>
      <c r="Q47" s="1">
        <v>19969</v>
      </c>
      <c r="R47" s="1">
        <f t="shared" si="19"/>
        <v>3</v>
      </c>
    </row>
    <row r="48" spans="1:18" ht="12.75">
      <c r="A48" s="30" t="s">
        <v>85</v>
      </c>
      <c r="B48" s="1">
        <v>1211</v>
      </c>
      <c r="C48" s="1">
        <f t="shared" si="15"/>
        <v>5</v>
      </c>
      <c r="D48" s="1"/>
      <c r="E48" s="1">
        <v>12175</v>
      </c>
      <c r="F48" s="1">
        <v>3</v>
      </c>
      <c r="G48" s="1"/>
      <c r="H48" s="1">
        <v>5853</v>
      </c>
      <c r="I48" s="1">
        <f t="shared" si="16"/>
        <v>3</v>
      </c>
      <c r="J48" s="23"/>
      <c r="K48" s="1">
        <v>2337</v>
      </c>
      <c r="L48" s="1">
        <f t="shared" si="17"/>
        <v>5</v>
      </c>
      <c r="M48" s="1"/>
      <c r="N48" s="1">
        <v>407</v>
      </c>
      <c r="O48" s="1">
        <f t="shared" si="18"/>
        <v>6</v>
      </c>
      <c r="P48" s="1"/>
      <c r="Q48" s="1">
        <v>21983</v>
      </c>
      <c r="R48" s="1">
        <f t="shared" si="19"/>
        <v>4</v>
      </c>
    </row>
    <row r="49" spans="1:18" ht="12.75">
      <c r="A49" s="30" t="s">
        <v>86</v>
      </c>
      <c r="B49" s="1">
        <v>2480</v>
      </c>
      <c r="C49" s="1">
        <f t="shared" si="15"/>
        <v>10</v>
      </c>
      <c r="D49" s="1"/>
      <c r="E49" s="1">
        <v>23079</v>
      </c>
      <c r="F49" s="1">
        <f aca="true" t="shared" si="20" ref="F49:F56">ROUND(E49/$E$57*100,0)</f>
        <v>7</v>
      </c>
      <c r="G49" s="1"/>
      <c r="H49" s="1">
        <v>11259</v>
      </c>
      <c r="I49" s="1">
        <f t="shared" si="16"/>
        <v>6</v>
      </c>
      <c r="J49" s="23"/>
      <c r="K49" s="1">
        <v>3912</v>
      </c>
      <c r="L49" s="1">
        <f t="shared" si="17"/>
        <v>8</v>
      </c>
      <c r="M49" s="1"/>
      <c r="N49" s="1">
        <v>561</v>
      </c>
      <c r="O49" s="1">
        <f t="shared" si="18"/>
        <v>8</v>
      </c>
      <c r="P49" s="1"/>
      <c r="Q49" s="1">
        <v>41291</v>
      </c>
      <c r="R49" s="1">
        <f t="shared" si="19"/>
        <v>7</v>
      </c>
    </row>
    <row r="50" spans="1:18" ht="12.75">
      <c r="A50" s="30" t="s">
        <v>87</v>
      </c>
      <c r="B50" s="1">
        <v>1366</v>
      </c>
      <c r="C50" s="1">
        <f t="shared" si="15"/>
        <v>5</v>
      </c>
      <c r="D50" s="1"/>
      <c r="E50" s="1">
        <v>19482</v>
      </c>
      <c r="F50" s="1">
        <f t="shared" si="20"/>
        <v>6</v>
      </c>
      <c r="G50" s="1"/>
      <c r="H50" s="1">
        <v>8895</v>
      </c>
      <c r="I50" s="1">
        <f t="shared" si="16"/>
        <v>5</v>
      </c>
      <c r="J50" s="23"/>
      <c r="K50" s="1">
        <v>3035</v>
      </c>
      <c r="L50" s="1">
        <f t="shared" si="17"/>
        <v>6</v>
      </c>
      <c r="M50" s="1"/>
      <c r="N50" s="1">
        <v>427</v>
      </c>
      <c r="O50" s="1">
        <f t="shared" si="18"/>
        <v>6</v>
      </c>
      <c r="P50" s="1"/>
      <c r="Q50" s="1">
        <v>33205</v>
      </c>
      <c r="R50" s="1">
        <v>6</v>
      </c>
    </row>
    <row r="51" spans="1:18" ht="12.75">
      <c r="A51" s="30" t="s">
        <v>88</v>
      </c>
      <c r="B51" s="1">
        <v>1417</v>
      </c>
      <c r="C51" s="1">
        <f t="shared" si="15"/>
        <v>6</v>
      </c>
      <c r="D51" s="1"/>
      <c r="E51" s="1">
        <v>22924</v>
      </c>
      <c r="F51" s="1">
        <f t="shared" si="20"/>
        <v>7</v>
      </c>
      <c r="G51" s="1"/>
      <c r="H51" s="1">
        <v>10226</v>
      </c>
      <c r="I51" s="1">
        <f t="shared" si="16"/>
        <v>6</v>
      </c>
      <c r="J51" s="23"/>
      <c r="K51" s="1">
        <v>3065</v>
      </c>
      <c r="L51" s="1">
        <f t="shared" si="17"/>
        <v>6</v>
      </c>
      <c r="M51" s="1"/>
      <c r="N51" s="1">
        <v>459</v>
      </c>
      <c r="O51" s="1">
        <f t="shared" si="18"/>
        <v>7</v>
      </c>
      <c r="P51" s="1"/>
      <c r="Q51" s="1">
        <v>38091</v>
      </c>
      <c r="R51" s="1">
        <f>ROUND(Q51/$Q$57*100,0)</f>
        <v>6</v>
      </c>
    </row>
    <row r="52" spans="1:18" ht="12.75">
      <c r="A52" s="30" t="s">
        <v>89</v>
      </c>
      <c r="B52" s="1">
        <v>1687</v>
      </c>
      <c r="C52" s="1">
        <f t="shared" si="15"/>
        <v>7</v>
      </c>
      <c r="D52" s="1"/>
      <c r="E52" s="1">
        <v>26191</v>
      </c>
      <c r="F52" s="1">
        <f t="shared" si="20"/>
        <v>8</v>
      </c>
      <c r="G52" s="1"/>
      <c r="H52" s="1">
        <v>12256</v>
      </c>
      <c r="I52" s="1">
        <f t="shared" si="16"/>
        <v>7</v>
      </c>
      <c r="J52" s="23"/>
      <c r="K52" s="1">
        <v>3603</v>
      </c>
      <c r="L52" s="1">
        <f t="shared" si="17"/>
        <v>7</v>
      </c>
      <c r="M52" s="1"/>
      <c r="N52" s="1">
        <v>433</v>
      </c>
      <c r="O52" s="1">
        <f t="shared" si="18"/>
        <v>6</v>
      </c>
      <c r="P52" s="1"/>
      <c r="Q52" s="1">
        <v>44170</v>
      </c>
      <c r="R52" s="1">
        <f>ROUND(Q52/$Q$57*100,0)</f>
        <v>7</v>
      </c>
    </row>
    <row r="53" spans="1:18" ht="12.75">
      <c r="A53" s="30" t="s">
        <v>90</v>
      </c>
      <c r="B53" s="1">
        <v>7153</v>
      </c>
      <c r="C53" s="1">
        <f t="shared" si="15"/>
        <v>28</v>
      </c>
      <c r="D53" s="1"/>
      <c r="E53" s="1">
        <v>108530</v>
      </c>
      <c r="F53" s="1">
        <f t="shared" si="20"/>
        <v>31</v>
      </c>
      <c r="G53" s="1"/>
      <c r="H53" s="1">
        <v>59832</v>
      </c>
      <c r="I53" s="1">
        <f t="shared" si="16"/>
        <v>33</v>
      </c>
      <c r="J53" s="23"/>
      <c r="K53" s="1">
        <v>17334</v>
      </c>
      <c r="L53" s="1">
        <v>34</v>
      </c>
      <c r="M53" s="1"/>
      <c r="N53" s="1">
        <v>1811</v>
      </c>
      <c r="O53" s="1">
        <f t="shared" si="18"/>
        <v>26</v>
      </c>
      <c r="P53" s="1"/>
      <c r="Q53" s="1">
        <v>194660</v>
      </c>
      <c r="R53" s="1">
        <f>ROUND(Q53/$Q$57*100,0)</f>
        <v>32</v>
      </c>
    </row>
    <row r="54" spans="1:18" ht="12.75">
      <c r="A54" s="30" t="s">
        <v>91</v>
      </c>
      <c r="B54" s="1">
        <v>1788</v>
      </c>
      <c r="C54" s="1">
        <f t="shared" si="15"/>
        <v>7</v>
      </c>
      <c r="D54" s="1"/>
      <c r="E54" s="1">
        <v>44814</v>
      </c>
      <c r="F54" s="1">
        <f t="shared" si="20"/>
        <v>13</v>
      </c>
      <c r="G54" s="1"/>
      <c r="H54" s="1">
        <v>21958</v>
      </c>
      <c r="I54" s="1">
        <f t="shared" si="16"/>
        <v>12</v>
      </c>
      <c r="J54" s="23"/>
      <c r="K54" s="1">
        <v>3448</v>
      </c>
      <c r="L54" s="1">
        <f>ROUND(K54/$K$57*100,0)</f>
        <v>7</v>
      </c>
      <c r="M54" s="1"/>
      <c r="N54" s="1">
        <v>303</v>
      </c>
      <c r="O54" s="1">
        <f t="shared" si="18"/>
        <v>4</v>
      </c>
      <c r="P54" s="1"/>
      <c r="Q54" s="1">
        <v>72311</v>
      </c>
      <c r="R54" s="1">
        <f>ROUND(Q54/$Q$57*100,0)</f>
        <v>12</v>
      </c>
    </row>
    <row r="55" spans="1:18" ht="12.75">
      <c r="A55" s="30" t="s">
        <v>92</v>
      </c>
      <c r="B55" s="1">
        <v>199</v>
      </c>
      <c r="C55" s="1">
        <f t="shared" si="15"/>
        <v>1</v>
      </c>
      <c r="D55" s="1"/>
      <c r="E55" s="1">
        <v>15976</v>
      </c>
      <c r="F55" s="1">
        <f t="shared" si="20"/>
        <v>5</v>
      </c>
      <c r="G55" s="1"/>
      <c r="H55" s="1">
        <v>9858</v>
      </c>
      <c r="I55" s="1">
        <v>6</v>
      </c>
      <c r="J55" s="23"/>
      <c r="K55" s="1">
        <v>847</v>
      </c>
      <c r="L55" s="1">
        <f>ROUND(K55/$K$57*100,0)</f>
        <v>2</v>
      </c>
      <c r="M55" s="1"/>
      <c r="N55" s="1">
        <v>55</v>
      </c>
      <c r="O55" s="1">
        <f t="shared" si="18"/>
        <v>1</v>
      </c>
      <c r="P55" s="1"/>
      <c r="Q55" s="1">
        <v>26935</v>
      </c>
      <c r="R55" s="1">
        <v>5</v>
      </c>
    </row>
    <row r="56" spans="1:18" ht="12.75">
      <c r="A56" s="30" t="s">
        <v>129</v>
      </c>
      <c r="B56" s="1">
        <v>63</v>
      </c>
      <c r="C56" s="1">
        <f t="shared" si="15"/>
        <v>0</v>
      </c>
      <c r="D56" s="1"/>
      <c r="E56" s="1">
        <v>11089</v>
      </c>
      <c r="F56" s="1">
        <f t="shared" si="20"/>
        <v>3</v>
      </c>
      <c r="G56" s="1"/>
      <c r="H56" s="1">
        <v>8630</v>
      </c>
      <c r="I56" s="1">
        <f>ROUND(H56/$H$57*100,0)</f>
        <v>5</v>
      </c>
      <c r="J56" s="23"/>
      <c r="K56" s="1">
        <v>886</v>
      </c>
      <c r="L56" s="1">
        <f>ROUND(K56/$K$57*100,0)</f>
        <v>2</v>
      </c>
      <c r="M56" s="1"/>
      <c r="N56" s="1">
        <v>82</v>
      </c>
      <c r="O56" s="1">
        <f t="shared" si="18"/>
        <v>1</v>
      </c>
      <c r="P56" s="1"/>
      <c r="Q56" s="1">
        <v>20750</v>
      </c>
      <c r="R56" s="1">
        <f>ROUND(Q56/$Q$57*100,0)</f>
        <v>3</v>
      </c>
    </row>
    <row r="57" spans="1:18" ht="15.75" customHeight="1">
      <c r="A57" s="41" t="s">
        <v>16</v>
      </c>
      <c r="B57" s="26">
        <f>SUM(B43:B56)</f>
        <v>25390</v>
      </c>
      <c r="C57" s="26">
        <f>SUM(C43:C56)</f>
        <v>100</v>
      </c>
      <c r="D57" s="26"/>
      <c r="E57" s="26">
        <f>SUM(E43:E56)</f>
        <v>345195</v>
      </c>
      <c r="F57" s="26">
        <f>SUM(F43:F56)</f>
        <v>100</v>
      </c>
      <c r="G57" s="26"/>
      <c r="H57" s="26">
        <f>SUM(H43:H56)</f>
        <v>179379</v>
      </c>
      <c r="I57" s="26">
        <f>SUM(I43:I56)</f>
        <v>100</v>
      </c>
      <c r="J57" s="103"/>
      <c r="K57" s="26">
        <f>SUM(K43:K56)</f>
        <v>50163</v>
      </c>
      <c r="L57" s="26">
        <f>SUM(L43:L56)</f>
        <v>100</v>
      </c>
      <c r="M57" s="26"/>
      <c r="N57" s="26">
        <f>SUM(N43:N56)</f>
        <v>7006</v>
      </c>
      <c r="O57" s="26">
        <f>SUM(O43:O56)</f>
        <v>100</v>
      </c>
      <c r="P57" s="26"/>
      <c r="Q57" s="26">
        <f>SUM(Q43:Q56)</f>
        <v>607133</v>
      </c>
      <c r="R57" s="26">
        <f>SUM(R43:R56)</f>
        <v>100</v>
      </c>
    </row>
    <row r="58" spans="1:18" ht="12.75">
      <c r="A58" s="150"/>
      <c r="B58" s="150"/>
      <c r="C58" s="150"/>
      <c r="D58" s="150"/>
      <c r="E58" s="150"/>
      <c r="F58" s="150"/>
      <c r="G58" s="150"/>
      <c r="H58" s="150"/>
      <c r="I58" s="150"/>
      <c r="J58" s="150"/>
      <c r="K58" s="150"/>
      <c r="L58" s="150"/>
      <c r="M58" s="150"/>
      <c r="N58" s="150"/>
      <c r="O58" s="150"/>
      <c r="P58" s="150"/>
      <c r="Q58" s="150"/>
      <c r="R58" s="150"/>
    </row>
    <row r="59" ht="12.75">
      <c r="A59" s="64"/>
    </row>
    <row r="60" spans="1:13" ht="38.25" customHeight="1">
      <c r="A60" s="131" t="s">
        <v>141</v>
      </c>
      <c r="B60" s="131"/>
      <c r="C60" s="149"/>
      <c r="D60" s="149"/>
      <c r="E60" s="149"/>
      <c r="F60" s="149"/>
      <c r="G60" s="149"/>
      <c r="H60" s="149"/>
      <c r="I60" s="149"/>
      <c r="J60" s="149"/>
      <c r="K60" s="149"/>
      <c r="L60" s="149"/>
      <c r="M60" s="149"/>
    </row>
  </sheetData>
  <mergeCells count="11">
    <mergeCell ref="B5:C5"/>
    <mergeCell ref="A58:R58"/>
    <mergeCell ref="A60:M60"/>
    <mergeCell ref="A1:R1"/>
    <mergeCell ref="A3:R3"/>
    <mergeCell ref="E5:F5"/>
    <mergeCell ref="H5:I5"/>
    <mergeCell ref="K5:L5"/>
    <mergeCell ref="B4:O4"/>
    <mergeCell ref="Q4:R4"/>
    <mergeCell ref="N5:O5"/>
  </mergeCells>
  <printOptions/>
  <pageMargins left="0.75" right="0.75" top="1" bottom="1" header="0.5" footer="0.5"/>
  <pageSetup cellComments="asDisplayed"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dimension ref="A1:D20"/>
  <sheetViews>
    <sheetView workbookViewId="0" topLeftCell="A1">
      <selection activeCell="E2" sqref="E2"/>
    </sheetView>
  </sheetViews>
  <sheetFormatPr defaultColWidth="9.140625" defaultRowHeight="12.75"/>
  <cols>
    <col min="1" max="1" width="21.421875" style="0" customWidth="1"/>
    <col min="2" max="2" width="7.7109375" style="0" customWidth="1"/>
    <col min="3" max="3" width="14.57421875" style="0" customWidth="1"/>
    <col min="4" max="4" width="11.7109375" style="0" customWidth="1"/>
  </cols>
  <sheetData>
    <row r="1" spans="1:4" ht="34.5" customHeight="1">
      <c r="A1" s="148" t="s">
        <v>117</v>
      </c>
      <c r="B1" s="140"/>
      <c r="C1" s="140"/>
      <c r="D1" s="140"/>
    </row>
    <row r="2" spans="1:4" ht="12.75" customHeight="1">
      <c r="A2" s="66"/>
      <c r="B2" s="46"/>
      <c r="C2" s="46"/>
      <c r="D2" s="46"/>
    </row>
    <row r="3" spans="1:4" ht="27" customHeight="1">
      <c r="A3" s="149" t="s">
        <v>118</v>
      </c>
      <c r="B3" s="140"/>
      <c r="C3" s="140"/>
      <c r="D3" s="140"/>
    </row>
    <row r="4" spans="1:4" ht="25.5" customHeight="1">
      <c r="A4" s="59" t="s">
        <v>52</v>
      </c>
      <c r="B4" s="38"/>
      <c r="C4" s="60" t="s">
        <v>43</v>
      </c>
      <c r="D4" s="7"/>
    </row>
    <row r="5" spans="1:4" ht="20.25" customHeight="1">
      <c r="A5" s="21" t="s">
        <v>57</v>
      </c>
      <c r="B5" s="25"/>
      <c r="C5" s="80">
        <v>5999.864187</v>
      </c>
      <c r="D5" s="7"/>
    </row>
    <row r="6" spans="1:4" ht="20.25" customHeight="1">
      <c r="A6" s="21" t="s">
        <v>58</v>
      </c>
      <c r="B6" s="25"/>
      <c r="C6" s="1">
        <v>18.98113</v>
      </c>
      <c r="D6" s="7"/>
    </row>
    <row r="7" spans="1:4" ht="20.25" customHeight="1">
      <c r="A7" s="21" t="s">
        <v>53</v>
      </c>
      <c r="B7" s="25"/>
      <c r="C7" s="1">
        <v>626.987153</v>
      </c>
      <c r="D7" s="7"/>
    </row>
    <row r="8" spans="1:4" ht="24" customHeight="1">
      <c r="A8" s="27" t="s">
        <v>16</v>
      </c>
      <c r="B8" s="45"/>
      <c r="C8" s="26">
        <f>C5+C6+C7</f>
        <v>6645.83247</v>
      </c>
      <c r="D8" s="7"/>
    </row>
    <row r="9" spans="1:4" ht="12.75">
      <c r="A9" s="15"/>
      <c r="B9" s="5"/>
      <c r="C9" s="7"/>
      <c r="D9" s="7"/>
    </row>
    <row r="10" spans="1:4" ht="12.75">
      <c r="A10" s="7"/>
      <c r="B10" s="7"/>
      <c r="C10" s="7"/>
      <c r="D10" s="7"/>
    </row>
    <row r="11" spans="1:4" ht="12.75">
      <c r="A11" s="8"/>
      <c r="B11" s="7"/>
      <c r="C11" s="7"/>
      <c r="D11" s="7"/>
    </row>
    <row r="12" spans="1:4" ht="12.75">
      <c r="A12" s="7"/>
      <c r="B12" s="7"/>
      <c r="C12" s="7"/>
      <c r="D12" s="7"/>
    </row>
    <row r="13" spans="1:4" ht="40.5" customHeight="1">
      <c r="A13" s="7"/>
      <c r="B13" s="7"/>
      <c r="C13" s="7"/>
      <c r="D13" s="16"/>
    </row>
    <row r="14" spans="1:4" ht="25.5" customHeight="1">
      <c r="A14" s="134" t="s">
        <v>62</v>
      </c>
      <c r="B14" s="134"/>
      <c r="C14" s="134"/>
      <c r="D14" s="134"/>
    </row>
    <row r="15" spans="1:4" ht="12.75" customHeight="1">
      <c r="A15" s="68"/>
      <c r="B15" s="69"/>
      <c r="C15" s="69"/>
      <c r="D15" s="16"/>
    </row>
    <row r="16" spans="1:4" ht="26.25" customHeight="1">
      <c r="A16" s="135" t="s">
        <v>61</v>
      </c>
      <c r="B16" s="135"/>
      <c r="C16" s="135"/>
      <c r="D16" s="135"/>
    </row>
    <row r="17" spans="1:4" ht="26.25" customHeight="1">
      <c r="A17" s="59" t="s">
        <v>46</v>
      </c>
      <c r="B17" s="38"/>
      <c r="C17" s="60" t="s">
        <v>47</v>
      </c>
      <c r="D17" s="17"/>
    </row>
    <row r="18" spans="1:4" ht="20.25" customHeight="1">
      <c r="A18" s="39" t="s">
        <v>48</v>
      </c>
      <c r="B18" s="42"/>
      <c r="C18" s="78">
        <v>698038167</v>
      </c>
      <c r="D18" s="17"/>
    </row>
    <row r="19" spans="1:4" ht="20.25" customHeight="1">
      <c r="A19" s="39" t="s">
        <v>51</v>
      </c>
      <c r="B19" s="42"/>
      <c r="C19" s="78">
        <v>508557652</v>
      </c>
      <c r="D19" s="17"/>
    </row>
    <row r="20" spans="1:3" ht="24" customHeight="1">
      <c r="A20" s="32" t="s">
        <v>56</v>
      </c>
      <c r="B20" s="64"/>
      <c r="C20" s="76">
        <v>626987153</v>
      </c>
    </row>
  </sheetData>
  <mergeCells count="4">
    <mergeCell ref="A1:D1"/>
    <mergeCell ref="A3:D3"/>
    <mergeCell ref="A14:D14"/>
    <mergeCell ref="A16:D16"/>
  </mergeCells>
  <printOptions/>
  <pageMargins left="0.7874015748031497" right="0.3937007874015748" top="1.1811023622047245" bottom="0.1968503937007874" header="0.5118110236220472" footer="0.5118110236220472"/>
  <pageSetup firstPageNumber="20" useFirstPageNumber="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Centrala Studiestödsnämnden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Margaretha Pettersson</dc:creator>
  <cp:keywords/>
  <dc:description/>
  <cp:lastModifiedBy>Monica Lindquist</cp:lastModifiedBy>
  <cp:lastPrinted>2010-04-13T14:21:35Z</cp:lastPrinted>
  <dcterms:created xsi:type="dcterms:W3CDTF">2001-09-13T11:32:39Z</dcterms:created>
  <dcterms:modified xsi:type="dcterms:W3CDTF">2010-04-13T14:22:43Z</dcterms:modified>
  <cp:category/>
  <cp:version/>
  <cp:contentType/>
  <cp:contentStatus/>
</cp:coreProperties>
</file>