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85" yWindow="195" windowWidth="9600" windowHeight="12510" tabRatio="726" activeTab="0"/>
  </bookViews>
  <sheets>
    <sheet name="3.1a, 3.1b" sheetId="1" r:id="rId1"/>
    <sheet name="3.2" sheetId="2" r:id="rId2"/>
    <sheet name="3.3a" sheetId="3" r:id="rId3"/>
    <sheet name="3.3b,3.3c" sheetId="4" r:id="rId4"/>
    <sheet name="3.4a" sheetId="5" r:id="rId5"/>
    <sheet name="3.4b" sheetId="6" r:id="rId6"/>
    <sheet name="3.4c" sheetId="7" r:id="rId7"/>
    <sheet name="3.5a" sheetId="8" r:id="rId8"/>
    <sheet name="3.5b" sheetId="9" r:id="rId9"/>
    <sheet name="3.5c" sheetId="10" r:id="rId10"/>
    <sheet name="3.6a" sheetId="11" r:id="rId11"/>
    <sheet name="3.6b" sheetId="12" r:id="rId12"/>
    <sheet name="3.6c" sheetId="13" r:id="rId13"/>
    <sheet name="3.7" sheetId="14" r:id="rId14"/>
    <sheet name="3.8a" sheetId="15" r:id="rId15"/>
    <sheet name="3.8b" sheetId="16" r:id="rId16"/>
    <sheet name="3.8c" sheetId="17" r:id="rId17"/>
    <sheet name="3.9,3.10" sheetId="18" r:id="rId18"/>
    <sheet name="3.11a" sheetId="19" r:id="rId19"/>
    <sheet name="3.11b" sheetId="20" r:id="rId20"/>
  </sheets>
  <definedNames/>
  <calcPr fullCalcOnLoad="1"/>
</workbook>
</file>

<file path=xl/sharedStrings.xml><?xml version="1.0" encoding="utf-8"?>
<sst xmlns="http://schemas.openxmlformats.org/spreadsheetml/2006/main" count="926" uniqueCount="238">
  <si>
    <t>Termin</t>
  </si>
  <si>
    <t>Maximalt studiemedelsbelopp, kr</t>
  </si>
  <si>
    <t>Studiebidragets
andel av totala 
beloppet i %</t>
  </si>
  <si>
    <t>Studiebidrag</t>
  </si>
  <si>
    <t>Totalt</t>
  </si>
  <si>
    <t>Grundskolenivå</t>
  </si>
  <si>
    <t>Gymnasienivå</t>
  </si>
  <si>
    <t>Eftergymnasial nivå</t>
  </si>
  <si>
    <t xml:space="preserve">Komvux/
Folkhög-
skola
</t>
  </si>
  <si>
    <t xml:space="preserve">Komvux
</t>
  </si>
  <si>
    <t xml:space="preserve">Forskar-
utbildning
</t>
  </si>
  <si>
    <t>Heltid</t>
  </si>
  <si>
    <t xml:space="preserve">Män </t>
  </si>
  <si>
    <t>Kvinnor</t>
  </si>
  <si>
    <t>Deltid</t>
  </si>
  <si>
    <t>Män</t>
  </si>
  <si>
    <t>25 - 29</t>
  </si>
  <si>
    <t>30 - 34</t>
  </si>
  <si>
    <t>35 - 39</t>
  </si>
  <si>
    <t>40 - 44</t>
  </si>
  <si>
    <t>45 - 49</t>
  </si>
  <si>
    <t>50 - 54</t>
  </si>
  <si>
    <t>55 -</t>
  </si>
  <si>
    <r>
      <t xml:space="preserve">00 </t>
    </r>
    <r>
      <rPr>
        <sz val="8.5"/>
        <rFont val="Arial"/>
        <family val="2"/>
      </rPr>
      <t>- 19</t>
    </r>
  </si>
  <si>
    <t>20 - 24</t>
  </si>
  <si>
    <t xml:space="preserve">Folkhög-
skola
 </t>
  </si>
  <si>
    <t>obetalda avgifter</t>
  </si>
  <si>
    <t>obetalda återkrav</t>
  </si>
  <si>
    <t>för hög inkomst</t>
  </si>
  <si>
    <t>Special-
pedagogisk
examen/
påbyggnad</t>
  </si>
  <si>
    <t>Stockholm</t>
  </si>
  <si>
    <t>Örebro</t>
  </si>
  <si>
    <t>Hela riket</t>
  </si>
  <si>
    <t>Folkhögskola</t>
  </si>
  <si>
    <t>Komvux</t>
  </si>
  <si>
    <t>År</t>
  </si>
  <si>
    <t>Gymnasieskola</t>
  </si>
  <si>
    <t>KY-utbildning</t>
  </si>
  <si>
    <t>Övriga</t>
  </si>
  <si>
    <t>Studie-
bidrag</t>
  </si>
  <si>
    <t>Merkost-
nadslån</t>
  </si>
  <si>
    <t xml:space="preserve">Yrkes-
teknisk
högskola
</t>
  </si>
  <si>
    <t>Varav med enbart 
studiebidrag</t>
  </si>
  <si>
    <t xml:space="preserve">Grundlån
</t>
  </si>
  <si>
    <t>Hel- och deltid</t>
  </si>
  <si>
    <t>Totalt antal</t>
  </si>
  <si>
    <t>Totalt
efter-
gymnasial
nivå</t>
  </si>
  <si>
    <t xml:space="preserve">Antal </t>
  </si>
  <si>
    <t xml:space="preserve">Totalt </t>
  </si>
  <si>
    <t>Kvinnor
och män</t>
  </si>
  <si>
    <t>Totalt
efter-
gymnasial-
nivå</t>
  </si>
  <si>
    <t>längsta tid gy-nivå</t>
  </si>
  <si>
    <t>längsta tid eg-nivå</t>
  </si>
  <si>
    <t>Grund-
läggande
högskole-
utbildning</t>
  </si>
  <si>
    <t>-</t>
  </si>
  <si>
    <t>.</t>
  </si>
  <si>
    <t>Basår</t>
  </si>
  <si>
    <t>Tilläggs-
lån</t>
  </si>
  <si>
    <t xml:space="preserve">Grundskole- och gymnasienivå </t>
  </si>
  <si>
    <t>Grundskole- och gymnasienivå</t>
  </si>
  <si>
    <t>Grund-
skolenivå</t>
  </si>
  <si>
    <t xml:space="preserve">Gymnasienivå
</t>
  </si>
  <si>
    <t xml:space="preserve">Eftergymnasial nivå
</t>
  </si>
  <si>
    <t xml:space="preserve"> Eftergymnasial nivå
</t>
  </si>
  <si>
    <r>
      <t>Gymnasienivå</t>
    </r>
    <r>
      <rPr>
        <vertAlign val="superscript"/>
        <sz val="8.5"/>
        <rFont val="Arial"/>
        <family val="2"/>
      </rPr>
      <t>2)</t>
    </r>
  </si>
  <si>
    <r>
      <t>Övriga</t>
    </r>
    <r>
      <rPr>
        <vertAlign val="superscript"/>
        <sz val="8.5"/>
        <rFont val="Arial"/>
        <family val="2"/>
      </rPr>
      <t>3)</t>
    </r>
    <r>
      <rPr>
        <sz val="8.5"/>
        <rFont val="Arial"/>
        <family val="2"/>
      </rPr>
      <t xml:space="preserve">
</t>
    </r>
  </si>
  <si>
    <t xml:space="preserve">Kvinnor
</t>
  </si>
  <si>
    <t xml:space="preserve">Män
</t>
  </si>
  <si>
    <t>Stockholms län</t>
  </si>
  <si>
    <t>Östra Mellansverige</t>
  </si>
  <si>
    <t>Uppsala län</t>
  </si>
  <si>
    <t>Södermanlands län</t>
  </si>
  <si>
    <t>Östergötlands län</t>
  </si>
  <si>
    <t>Västmanlands län</t>
  </si>
  <si>
    <t>Småland med öarna</t>
  </si>
  <si>
    <t>Jönköpings län</t>
  </si>
  <si>
    <t>Kronobergs län</t>
  </si>
  <si>
    <t>Kalmar län</t>
  </si>
  <si>
    <t>Gotlands län</t>
  </si>
  <si>
    <t>Sydsverige</t>
  </si>
  <si>
    <t>Blekinge län</t>
  </si>
  <si>
    <t>Skåne län</t>
  </si>
  <si>
    <t>Västsverige</t>
  </si>
  <si>
    <t>Hallands län</t>
  </si>
  <si>
    <t>Västra Götalands län</t>
  </si>
  <si>
    <t>Norra Mellansverige</t>
  </si>
  <si>
    <t>Värmlands län</t>
  </si>
  <si>
    <t>Dalarnas län</t>
  </si>
  <si>
    <t>Gävleborgs län</t>
  </si>
  <si>
    <t>Mellersta Norrland</t>
  </si>
  <si>
    <t>Västernorrlands län</t>
  </si>
  <si>
    <t>Jämtlands län</t>
  </si>
  <si>
    <t>Övre Norrland</t>
  </si>
  <si>
    <t>Västerbottens län</t>
  </si>
  <si>
    <t>Norrbottens län</t>
  </si>
  <si>
    <t>Andel av
hela riket</t>
  </si>
  <si>
    <t>20-årsregeln</t>
  </si>
  <si>
    <t>Län</t>
  </si>
  <si>
    <t>3                Studiemedel</t>
  </si>
  <si>
    <t>Kön/bidragsnivå</t>
  </si>
  <si>
    <t>Grundlån</t>
  </si>
  <si>
    <t>Merkostnadslån</t>
  </si>
  <si>
    <t>Tilläggslån</t>
  </si>
  <si>
    <t>Gymnasie-
nivå</t>
  </si>
  <si>
    <t>Grundskole-
nivå</t>
  </si>
  <si>
    <t xml:space="preserve">Totalt
</t>
  </si>
  <si>
    <r>
      <t xml:space="preserve">
Övriga</t>
    </r>
    <r>
      <rPr>
        <vertAlign val="superscript"/>
        <sz val="8.5"/>
        <rFont val="Arial"/>
        <family val="2"/>
      </rPr>
      <t xml:space="preserve">3)
</t>
    </r>
    <r>
      <rPr>
        <sz val="8.5"/>
        <rFont val="Arial"/>
        <family val="2"/>
      </rPr>
      <t xml:space="preserve">
</t>
    </r>
  </si>
  <si>
    <t xml:space="preserve">
Komvux/
Folkhög-
skola
</t>
  </si>
  <si>
    <t xml:space="preserve">Folkhög-
skola
</t>
  </si>
  <si>
    <t>Eftergym-
nasial nivå</t>
  </si>
  <si>
    <r>
      <t xml:space="preserve">Studietakt
</t>
    </r>
    <r>
      <rPr>
        <sz val="8"/>
        <rFont val="Arial"/>
        <family val="2"/>
      </rPr>
      <t>Kön</t>
    </r>
  </si>
  <si>
    <t xml:space="preserve">
</t>
  </si>
  <si>
    <t>Nivå</t>
  </si>
  <si>
    <t xml:space="preserve">Skolform
</t>
  </si>
  <si>
    <t xml:space="preserve">
Skolform
</t>
  </si>
  <si>
    <t>Studietakt</t>
  </si>
  <si>
    <t xml:space="preserve">Kön
</t>
  </si>
  <si>
    <t>Kön</t>
  </si>
  <si>
    <t>Studietakt
Kön</t>
  </si>
  <si>
    <t xml:space="preserve">Avslagsgrund
</t>
  </si>
  <si>
    <t xml:space="preserve">2)
</t>
  </si>
  <si>
    <t xml:space="preserve">Gymnasie-
skola
m.m.
</t>
  </si>
  <si>
    <r>
      <t>Gymnasie-
skola
m.m.</t>
    </r>
    <r>
      <rPr>
        <sz val="8.5"/>
        <rFont val="Arial"/>
        <family val="2"/>
      </rPr>
      <t xml:space="preserve">
</t>
    </r>
  </si>
  <si>
    <t xml:space="preserve">
Gymnasie-
skola 
m.m.
</t>
  </si>
  <si>
    <t xml:space="preserve">1)
</t>
  </si>
  <si>
    <t xml:space="preserve">                  Financial student aid</t>
  </si>
  <si>
    <t>Utbetalda belopp, mnkr</t>
  </si>
  <si>
    <t>Kompletterande utbildning</t>
  </si>
  <si>
    <t xml:space="preserve"> </t>
  </si>
  <si>
    <t>Antal kvinnor</t>
  </si>
  <si>
    <t>Antal män</t>
  </si>
  <si>
    <r>
      <t>Prisbasbelopp</t>
    </r>
    <r>
      <rPr>
        <vertAlign val="superscript"/>
        <sz val="8.5"/>
        <rFont val="Arial"/>
        <family val="2"/>
      </rPr>
      <t xml:space="preserve">1)
</t>
    </r>
    <r>
      <rPr>
        <sz val="8.5"/>
        <rFont val="Arial"/>
        <family val="2"/>
      </rPr>
      <t xml:space="preserve">kr
</t>
    </r>
  </si>
  <si>
    <r>
      <t>Studielån</t>
    </r>
    <r>
      <rPr>
        <vertAlign val="superscript"/>
        <sz val="8.5"/>
        <rFont val="Arial"/>
        <family val="2"/>
      </rPr>
      <t>2)</t>
    </r>
  </si>
  <si>
    <r>
      <t>Totalt</t>
    </r>
    <r>
      <rPr>
        <b/>
        <vertAlign val="superscript"/>
        <sz val="8.5"/>
        <rFont val="Arial"/>
        <family val="2"/>
      </rPr>
      <t>2)</t>
    </r>
  </si>
  <si>
    <r>
      <t>Totalt antal som 
fått avslag</t>
    </r>
    <r>
      <rPr>
        <b/>
        <vertAlign val="superscript"/>
        <sz val="8.5"/>
        <rFont val="Arial"/>
        <family val="2"/>
      </rPr>
      <t>4)</t>
    </r>
  </si>
  <si>
    <t>Generell bidragsnivå</t>
  </si>
  <si>
    <t>Högre bidragsnivå</t>
  </si>
  <si>
    <t>Universitet och högskolor</t>
  </si>
  <si>
    <t>Andra halvåret</t>
  </si>
  <si>
    <t>Första halvåret</t>
  </si>
  <si>
    <t>Första och andra halvåret</t>
  </si>
  <si>
    <t>1)   Beräkningen av studiemedel grundas på prisbasbeloppet enligt lagen om allmän försäkring.
2)   Avser grundlån. Under vissa omständigheter finns därutöver möjlighet att erhålla merkostnadslån 
      samt, fr.o.m. andra halvåret 2001, tilläggslån.</t>
  </si>
  <si>
    <r>
      <t xml:space="preserve">
Prisbasbelopp</t>
    </r>
    <r>
      <rPr>
        <vertAlign val="superscript"/>
        <sz val="8.5"/>
        <rFont val="Arial"/>
        <family val="2"/>
      </rPr>
      <t>1)</t>
    </r>
    <r>
      <rPr>
        <sz val="8.5"/>
        <rFont val="Arial"/>
        <family val="2"/>
      </rPr>
      <t xml:space="preserve"> 
kr</t>
    </r>
  </si>
  <si>
    <t>kr</t>
  </si>
  <si>
    <t>Efter-
gymnasial nivå</t>
  </si>
  <si>
    <t>Tillläggsbidrag</t>
  </si>
  <si>
    <t>Tilläggs-bidrag</t>
  </si>
  <si>
    <t>Höstterminen 2006</t>
  </si>
  <si>
    <t>Vårterminen 2007</t>
  </si>
  <si>
    <t xml:space="preserve">                      Number of students receiving higher grant by sex, type of aid and 
                      level of education, 2006/07 </t>
  </si>
  <si>
    <t xml:space="preserve">                     Number of students with rejected applications for financial student aid by level of 
                     education, type of school, sex and grounds given for rejection, 2006/07</t>
  </si>
  <si>
    <t xml:space="preserve">Ålder
2006-12-31
</t>
  </si>
  <si>
    <r>
      <t>20 - 24</t>
    </r>
    <r>
      <rPr>
        <vertAlign val="superscript"/>
        <sz val="8.5"/>
        <rFont val="Arial"/>
        <family val="2"/>
      </rPr>
      <t>2)</t>
    </r>
  </si>
  <si>
    <t>54-årsregeln</t>
  </si>
  <si>
    <t xml:space="preserve">          </t>
  </si>
  <si>
    <t>Ålder 2006-12-31</t>
  </si>
  <si>
    <t>10 - 14</t>
  </si>
  <si>
    <t>15 - 18</t>
  </si>
  <si>
    <t>Utbildningsnivå
Antal barn</t>
  </si>
  <si>
    <r>
      <t xml:space="preserve">Totalt </t>
    </r>
    <r>
      <rPr>
        <b/>
        <vertAlign val="superscript"/>
        <sz val="8"/>
        <rFont val="Arial"/>
        <family val="2"/>
      </rPr>
      <t>2)</t>
    </r>
  </si>
  <si>
    <t>Totalt belopp</t>
  </si>
  <si>
    <t xml:space="preserve">Tabell 3.1a    Prisbasbelopp samt maximalt studiemedelsbelopp för studieperiod
                       om 20 veckor med generellt studiebidrag </t>
  </si>
  <si>
    <t xml:space="preserve">                       Price base amount and maximum amount of financial student aid 
                       by a period of 20 weeks, basic grant      </t>
  </si>
  <si>
    <t>Tabell 3.1b    Prisbasbelopp samt maximalt studiemedelsbelopp för studieperiod 
                       om 20 veckor med högre studiebidrag</t>
  </si>
  <si>
    <t xml:space="preserve">                       Price base amount and maximum amount of financial student aid 
                       by a period of 20 weeks, higher grant                </t>
  </si>
  <si>
    <t xml:space="preserve">1)   Exklusive utlandsutbildningar.
2)   Nettoräknat antal. Studerande som läst med olika bidragsnivåer under tidsperioden har endast räknats en gång. </t>
  </si>
  <si>
    <t xml:space="preserve">                        Number of students receiving financial student aid by sex, 
                        type of aid, level of education and type of school, 2006/07</t>
  </si>
  <si>
    <t xml:space="preserve">                       Number of students receiving basic grant by sex, type of aid, level 
                       of education and type of school, 2006/07</t>
  </si>
  <si>
    <t>1)   Exklusive utlandsutbildningar.</t>
  </si>
  <si>
    <t>Totalt
grundskole-/
gymnasie-
nivå</t>
  </si>
  <si>
    <t>1)   Exklusive utlandsutbildningar.
2)   Inklusive vissa gymnasiala utbildningar med annan huvudman än kommun och landsting samt basåret vid högskola/universitet. 
3)   Andra eftergymnasiala utbildningar än högskoleutbildningar.</t>
  </si>
  <si>
    <t xml:space="preserve">                       Relative share of students receiving financial student aid by age, sex, level 
                       of education and type of school, 2006/07, per cent</t>
  </si>
  <si>
    <t>1)   Exklusive utlandsutbildningar.
2)   Inklusive vissa gymnasiala utbildningar med annan huvudman än kommun och landsting samt basåret vid högskola/universitet.
3)   Andra eftergymnasiala utbildningar än högskoleutbildningar.</t>
  </si>
  <si>
    <r>
      <t>00</t>
    </r>
    <r>
      <rPr>
        <sz val="8.5"/>
        <rFont val="Arial"/>
        <family val="2"/>
      </rPr>
      <t xml:space="preserve"> - 19</t>
    </r>
  </si>
  <si>
    <t xml:space="preserve">Tabell 3.5c    Andel studerande per åldersgrupp som fått studiemedel med högre bidraget 
                       fördelade efter kön, utbildningens nivå och skolform, 2006/07, procent </t>
  </si>
  <si>
    <t xml:space="preserve">1)   Inklusive vissa gymnasiala utbildningar med annan huvudman än kommun och landsting.                                                                                                                                                                                                                                                                                           2)   Den åldersfördelning som redovisas avser åldern vid årets slut 2006. Studiemedel med högre bidraget 
      kan beviljas tidigast fr.o.m. ingången av det kalenderår den studerande fyller 25 år.
      I åldersintervallet 20–24 återfinns personer som fyllde 25 år under 2007 och som påbörjade 
      sina studier under första halvåret 2007.
</t>
  </si>
  <si>
    <t xml:space="preserve">                       Number of students receiving reduced financial student aid 
                       due to reported income by level of education, study tempo 
                       and sex, 2006/07</t>
  </si>
  <si>
    <t xml:space="preserve">                       Number of students, with the basic grant, receiving reduced 
                       financial student aid due to reported income by level of 
                       education, study tempo and sex, 2006/07</t>
  </si>
  <si>
    <t xml:space="preserve">                       Number of students, with the higher grant, receiving reduced 
                       financial student aid due to reported income by level of education, 
                       study tempo and sex, 2006/07</t>
  </si>
  <si>
    <t xml:space="preserve">                       Number of students receiving financial student aid for studies at compulsory 
                       school level and at upper secondary school level by sex and county, 2006/07</t>
  </si>
  <si>
    <t>1)   Avser län där den studerande är folkbokförd.
2)   Inklusive vissa gymnasiala utbildningar med annan huvudman än kommun eller landsting samt basåret 
      vid högskola och universitet.</t>
  </si>
  <si>
    <t xml:space="preserve">                       Number of students receiving basic grant for studies at compulsory school level 
                       and at upper secondary school level by sex and county, 2006/07</t>
  </si>
  <si>
    <t>1)   Avser län där den studerande är folkbokförd.
2)   Inklusive vissa gymnasiala utbildningar med annan huvudman än kommun eller landsting 
      samt basåret vid högskola och unviersitet.</t>
  </si>
  <si>
    <t xml:space="preserve">                       Number of students receiving higher grant at compulsory school level and at upper 
                       secondary school level by sex and county, 2006/07</t>
  </si>
  <si>
    <t>1)   Avser län där den studerande är folkbokförd.
2)   Inklusive vissa gymnasiala utbildningar med annan huvudman än kommun eller landsting.</t>
  </si>
  <si>
    <t>55 - 59</t>
  </si>
  <si>
    <r>
      <t>00</t>
    </r>
    <r>
      <rPr>
        <sz val="8"/>
        <rFont val="Arial"/>
        <family val="2"/>
      </rPr>
      <t xml:space="preserve"> - 19</t>
    </r>
  </si>
  <si>
    <t xml:space="preserve">                        Number of students receiving financial student aid and extra 
                        child allowance by sex and age, 2006/07</t>
  </si>
  <si>
    <r>
      <t>0</t>
    </r>
    <r>
      <rPr>
        <sz val="8.5"/>
        <rFont val="Arial"/>
        <family val="2"/>
      </rPr>
      <t xml:space="preserve">0 - </t>
    </r>
    <r>
      <rPr>
        <sz val="8.5"/>
        <color indexed="9"/>
        <rFont val="Arial"/>
        <family val="2"/>
      </rPr>
      <t>0</t>
    </r>
    <r>
      <rPr>
        <sz val="8.5"/>
        <rFont val="Arial"/>
        <family val="2"/>
      </rPr>
      <t xml:space="preserve">4 </t>
    </r>
  </si>
  <si>
    <r>
      <t>0</t>
    </r>
    <r>
      <rPr>
        <sz val="8.5"/>
        <rFont val="Arial"/>
        <family val="2"/>
      </rPr>
      <t xml:space="preserve">5 - </t>
    </r>
    <r>
      <rPr>
        <sz val="8.5"/>
        <color indexed="9"/>
        <rFont val="Arial"/>
        <family val="2"/>
      </rPr>
      <t>0</t>
    </r>
    <r>
      <rPr>
        <sz val="8.5"/>
        <rFont val="Arial"/>
        <family val="2"/>
      </rPr>
      <t>9</t>
    </r>
  </si>
  <si>
    <t xml:space="preserve">Ålder 2006-12-31
</t>
  </si>
  <si>
    <t xml:space="preserve">Flickor
</t>
  </si>
  <si>
    <t xml:space="preserve">Pojkar
</t>
  </si>
  <si>
    <t>Uppgift 
saknas</t>
  </si>
  <si>
    <t xml:space="preserve">  1 barn</t>
  </si>
  <si>
    <t xml:space="preserve">  2 barn</t>
  </si>
  <si>
    <t xml:space="preserve">  3 barn</t>
  </si>
  <si>
    <t xml:space="preserve">  4 barn eller fler </t>
  </si>
  <si>
    <t xml:space="preserve">                          Disbursed amount of extra child allowance by sex, level of 
                          education and number of children, 2006/07, SEK million</t>
  </si>
  <si>
    <t xml:space="preserve">1)   Exklusive utlandsutbildningar.
2)   Nettoräknat antal. Studerande som läst på olika nivåer under tidsperioden 
      har endast räknats en gång. </t>
  </si>
  <si>
    <r>
      <t>Totalt</t>
    </r>
    <r>
      <rPr>
        <b/>
        <vertAlign val="superscript"/>
        <sz val="8"/>
        <rFont val="Arial"/>
        <family val="2"/>
      </rPr>
      <t>3)</t>
    </r>
  </si>
  <si>
    <r>
      <t>Varav med följande 
avslagsmotivering</t>
    </r>
    <r>
      <rPr>
        <vertAlign val="superscript"/>
        <sz val="8.5"/>
        <rFont val="Arial"/>
        <family val="2"/>
      </rPr>
      <t>5)6)</t>
    </r>
  </si>
  <si>
    <t xml:space="preserve">1)   Beräkningen av studiemedel grundas på prisbasbeloppet enligt lagen om allmän försäkring.
2)   Avser grundlån. Under vissa omständigheter finns dessutom möjlighet att erhålla merkostnadslån 
      samt, fr.o.m. andra halvåret 2001, tilläggslån. </t>
  </si>
  <si>
    <t xml:space="preserve">1)   Exklusive utlandsutbildningar. 
2)   Materialet är sekretessgranskat vilket innebär att enskilda celler med antal = 1 har ersatts med 0 (-) och antal = 2 
      har ersatts med 3.
3)   Nettoräknat antal. Studerande som läst på olika utbildningsnivåer under läsåret har endast räknats en gång. </t>
  </si>
  <si>
    <t>1)   Exklusive utlandsutbildningar. 
2)   Materialet är sekretessgranskat vilket innebär att enskilda celler med antal = 1 har ersatts med 0 (-) och antal = 2 har ersatts med 3.</t>
  </si>
  <si>
    <t xml:space="preserve">1)   Materialet är sekretessgranskat vilket innebär att enskilda celler med antal = 1 har ersatts med 0 (-) och 
      antal = 2 har ersatts med 3.  </t>
  </si>
  <si>
    <t xml:space="preserve">1)   Materialet är sekretessgranskat vilket innebär att enskilda celler med antal = 1 har ersatts med 0 (-).
2)   Inklusive vissa gymnasiala utbildningar med annan huvudman än kommun och landsting. </t>
  </si>
  <si>
    <t xml:space="preserve">                          Number of students receiving financial student aid and 
                          extra child allowance by sex, level of education and 
                          number of children, 2006/07</t>
  </si>
  <si>
    <t xml:space="preserve">                       Number of students receiving financial student aid and total expenditure
                       by sex, level of grant and type of aid, 2006/07 </t>
  </si>
  <si>
    <t xml:space="preserve">                       Number of students receiving financial student aid and students receiving only the 
                       grant element of student aid by study tempo, sex and level of education, 2006/07</t>
  </si>
  <si>
    <t xml:space="preserve">                       Number of students receiving basic grant and students receiving only the grant element 
                       of student aid by study tempo, sex and level of education, 2006/07</t>
  </si>
  <si>
    <t xml:space="preserve">                       Number of students receiving higher grant and students receiving only the grant 
                       element of student aid by study tempo, sex and level of education, 2006/07</t>
  </si>
  <si>
    <t xml:space="preserve">                       Relative share of students receiving basic grant by age, sex, level of education 
                       and type of school, 2006/07, per cent</t>
  </si>
  <si>
    <t xml:space="preserve">                       Relative share of students per age-group receiving higher grant by sex, level of 
                       education and type of school, 2006/07, per cent</t>
  </si>
  <si>
    <r>
      <t xml:space="preserve">                         Number of children with parents who receive financial student aid</t>
    </r>
    <r>
      <rPr>
        <sz val="10"/>
        <rFont val="Arial"/>
        <family val="2"/>
      </rPr>
      <t xml:space="preserve"> 
                         </t>
    </r>
    <r>
      <rPr>
        <sz val="10"/>
        <rFont val="Arial"/>
        <family val="0"/>
      </rPr>
      <t>and extra child allowance by sex and age, 2006/07</t>
    </r>
  </si>
  <si>
    <r>
      <t xml:space="preserve">Tabell 3.2     Antal studerande som fått studiemedel samt utbetalda belopp fördelade efter kön, 
                       bidragsnivå och typ av belopp, 2006/07 </t>
    </r>
    <r>
      <rPr>
        <b/>
        <vertAlign val="superscript"/>
        <sz val="10"/>
        <rFont val="Arial"/>
        <family val="2"/>
      </rPr>
      <t>1)</t>
    </r>
  </si>
  <si>
    <r>
      <t xml:space="preserve">Tabell 3.3a     Antal studerande som fått studiemedel fördelade efter kön, typ av belopp, 
                        skolform och utbildningens nivå, 2006/07 </t>
    </r>
    <r>
      <rPr>
        <b/>
        <vertAlign val="superscript"/>
        <sz val="10"/>
        <rFont val="Arial"/>
        <family val="2"/>
      </rPr>
      <t>1)2)</t>
    </r>
  </si>
  <si>
    <r>
      <t xml:space="preserve">Tabell 3.3b    Antal studerande som fått studiemedel med generellt bidrag fördelade efter 
                       kön, typ av belopp, skolform och utbildningens nivå 2006/07 </t>
    </r>
    <r>
      <rPr>
        <b/>
        <vertAlign val="superscript"/>
        <sz val="10"/>
        <rFont val="Arial"/>
        <family val="2"/>
      </rPr>
      <t>1)2)</t>
    </r>
  </si>
  <si>
    <r>
      <t xml:space="preserve">Tabell 3.3c    Antal studerande som fått studiemedel med högre bidraget fördelade 
                      efter kön, typ av belopp, skolform och utbildningens nivå, 2006/07 </t>
    </r>
    <r>
      <rPr>
        <b/>
        <vertAlign val="superscript"/>
        <sz val="10"/>
        <rFont val="Arial"/>
        <family val="2"/>
      </rPr>
      <t>1)</t>
    </r>
  </si>
  <si>
    <r>
      <t xml:space="preserve">Tabell 3.4a    Antal studerande som fått studiemedel samt studerande med enbart 
                       studiebidrag fördelade efter studietakt, kön och utbildningens nivå, 2006/07 </t>
    </r>
    <r>
      <rPr>
        <b/>
        <vertAlign val="superscript"/>
        <sz val="10"/>
        <rFont val="Arial"/>
        <family val="2"/>
      </rPr>
      <t>1)</t>
    </r>
    <r>
      <rPr>
        <b/>
        <sz val="10"/>
        <rFont val="Arial"/>
        <family val="2"/>
      </rPr>
      <t xml:space="preserve">  </t>
    </r>
  </si>
  <si>
    <r>
      <t xml:space="preserve">Tabell 3.4b    Antal studerande som har fått studiemedel med generellt bidrag samt 
                       studerande som fått enbart studiebidrag fördelade efter studietakt, kön 
                       och utbildningens nivå, 2006/07 </t>
    </r>
    <r>
      <rPr>
        <b/>
        <vertAlign val="superscript"/>
        <sz val="10"/>
        <rFont val="Arial"/>
        <family val="2"/>
      </rPr>
      <t>1)</t>
    </r>
    <r>
      <rPr>
        <b/>
        <sz val="10"/>
        <rFont val="Arial"/>
        <family val="2"/>
      </rPr>
      <t xml:space="preserve">  </t>
    </r>
  </si>
  <si>
    <r>
      <t xml:space="preserve">Tabell 3.4c    Antal studerande som har fått studiemedel med högre bidraget 
                       samt studerande som fått enbart studiebidrag fördelade efter 
                       studietakt, kön och utbildningens nivå, 2006/07 </t>
    </r>
    <r>
      <rPr>
        <b/>
        <vertAlign val="superscript"/>
        <sz val="10"/>
        <rFont val="Arial"/>
        <family val="2"/>
      </rPr>
      <t>1)</t>
    </r>
    <r>
      <rPr>
        <b/>
        <sz val="10"/>
        <rFont val="Arial"/>
        <family val="2"/>
      </rPr>
      <t xml:space="preserve"> </t>
    </r>
  </si>
  <si>
    <r>
      <t xml:space="preserve">Tabell 3.5a    Andel studerande per åldersgrupp som fått studiemedel fördelade efter kön, 
                       utbildningens nivå och skolform, 2006/07 </t>
    </r>
    <r>
      <rPr>
        <b/>
        <vertAlign val="superscript"/>
        <sz val="10"/>
        <rFont val="Arial"/>
        <family val="2"/>
      </rPr>
      <t>1)</t>
    </r>
    <r>
      <rPr>
        <b/>
        <sz val="10"/>
        <rFont val="Arial"/>
        <family val="2"/>
      </rPr>
      <t>, procent</t>
    </r>
  </si>
  <si>
    <r>
      <t xml:space="preserve">Tabell 3.5b    Andel studerande per åldersgrupp som fått studiemedel med generellt bidrag 
                       fördelade efter kön, utbildningens nivå och skolform, 2006/07 </t>
    </r>
    <r>
      <rPr>
        <b/>
        <vertAlign val="superscript"/>
        <sz val="10"/>
        <rFont val="Arial"/>
        <family val="2"/>
      </rPr>
      <t>1)</t>
    </r>
    <r>
      <rPr>
        <b/>
        <sz val="10"/>
        <rFont val="Arial"/>
        <family val="2"/>
      </rPr>
      <t>,</t>
    </r>
    <r>
      <rPr>
        <b/>
        <vertAlign val="superscript"/>
        <sz val="10"/>
        <rFont val="Arial"/>
        <family val="2"/>
      </rPr>
      <t xml:space="preserve">  </t>
    </r>
    <r>
      <rPr>
        <b/>
        <sz val="10"/>
        <rFont val="Arial"/>
        <family val="2"/>
      </rPr>
      <t>procent</t>
    </r>
  </si>
  <si>
    <r>
      <t xml:space="preserve">Tabell 3.6b    Antal studerande, med generellt bidrag, som fått reducerade
                       studiemedel på grund av meddelad inkomst fördelade efter 
                       utbildningens nivå, studietakt och kön, 2006/07 </t>
    </r>
    <r>
      <rPr>
        <b/>
        <vertAlign val="superscript"/>
        <sz val="10"/>
        <rFont val="Arial"/>
        <family val="2"/>
      </rPr>
      <t xml:space="preserve">1)2) </t>
    </r>
  </si>
  <si>
    <r>
      <t xml:space="preserve">Tabell 3.6a    Antal studerande som fått reducerade studiemedel  
                       på grund av meddelad inkomst fördelade efter utbild-
                       ningens nivå, studietakt och kön, 2006/07 </t>
    </r>
    <r>
      <rPr>
        <b/>
        <vertAlign val="superscript"/>
        <sz val="10"/>
        <rFont val="Arial"/>
        <family val="2"/>
      </rPr>
      <t>1)2)</t>
    </r>
    <r>
      <rPr>
        <b/>
        <sz val="10"/>
        <rFont val="Arial"/>
        <family val="2"/>
      </rPr>
      <t xml:space="preserve">  </t>
    </r>
  </si>
  <si>
    <r>
      <t xml:space="preserve">Tabell 3.6c    Antal studerande, med högre bidraget, som fått reducerade 
                       studiemedel på grund av meddelad inkomst fördelade efter 
                       utbildningens nivå, studietakt och kön, 2006/07 </t>
    </r>
    <r>
      <rPr>
        <b/>
        <vertAlign val="superscript"/>
        <sz val="10"/>
        <rFont val="Arial"/>
        <family val="2"/>
      </rPr>
      <t>1)2)</t>
    </r>
    <r>
      <rPr>
        <b/>
        <sz val="10"/>
        <rFont val="Arial"/>
        <family val="2"/>
      </rPr>
      <t xml:space="preserve">  </t>
    </r>
  </si>
  <si>
    <r>
      <t xml:space="preserve">Tabell 3.7    Antal personer som fått avslag på ansökan om studiemedel fördelade efter 
                     utbildningens nivå, skolform, kön och avslagsgrund, 2006/07 </t>
    </r>
    <r>
      <rPr>
        <b/>
        <vertAlign val="superscript"/>
        <sz val="10"/>
        <rFont val="Arial"/>
        <family val="2"/>
      </rPr>
      <t>1)</t>
    </r>
    <r>
      <rPr>
        <b/>
        <sz val="10"/>
        <rFont val="Arial"/>
        <family val="2"/>
      </rPr>
      <t xml:space="preserve">  </t>
    </r>
  </si>
  <si>
    <r>
      <t>Tabell 3.8a    Antal studerande som fått studiemedel för studier på grundskole- 
                       och gymnasienivå fördelade efter kön och län</t>
    </r>
    <r>
      <rPr>
        <b/>
        <vertAlign val="superscript"/>
        <sz val="10"/>
        <rFont val="Arial"/>
        <family val="2"/>
      </rPr>
      <t>1)</t>
    </r>
    <r>
      <rPr>
        <b/>
        <sz val="10"/>
        <rFont val="Arial"/>
        <family val="2"/>
      </rPr>
      <t>, 2006/07</t>
    </r>
  </si>
  <si>
    <r>
      <t>Tabell 3.8b    Antal studerande som fått studiemedel med generellt bidrag, för studier 
                       på grundskole- och gymnasienivå fördelade efter kön och län</t>
    </r>
    <r>
      <rPr>
        <b/>
        <vertAlign val="superscript"/>
        <sz val="10"/>
        <rFont val="Arial"/>
        <family val="2"/>
      </rPr>
      <t>1)</t>
    </r>
    <r>
      <rPr>
        <b/>
        <sz val="10"/>
        <rFont val="Arial"/>
        <family val="2"/>
      </rPr>
      <t>, 2006/07</t>
    </r>
  </si>
  <si>
    <r>
      <t>Tabell 3.8c    Antal studerande som fått studiemedel med högre bidraget, för studier 
                       på grundskole- och gymnasienivå fördelade efter kön och län</t>
    </r>
    <r>
      <rPr>
        <b/>
        <vertAlign val="superscript"/>
        <sz val="10"/>
        <rFont val="Arial"/>
        <family val="2"/>
      </rPr>
      <t>1)</t>
    </r>
    <r>
      <rPr>
        <b/>
        <sz val="10"/>
        <rFont val="Arial"/>
        <family val="2"/>
      </rPr>
      <t>, 2006/07</t>
    </r>
  </si>
  <si>
    <r>
      <t xml:space="preserve">Tabell 3.9       Antal studerande med studiemedel som fått tilläggsbidrag 
                        fördelade efter kön och ålder, läsåret 2006/07 </t>
    </r>
    <r>
      <rPr>
        <b/>
        <vertAlign val="superscript"/>
        <sz val="10"/>
        <rFont val="Arial"/>
        <family val="2"/>
      </rPr>
      <t>1)</t>
    </r>
  </si>
  <si>
    <r>
      <t xml:space="preserve">Tabell 3.10      Antal barn, vars föräldrar fått studiemedel och tilläggsbidrag, 
                         fördelade efter kön och ålder, läsåret 2006/07 </t>
    </r>
    <r>
      <rPr>
        <b/>
        <vertAlign val="superscript"/>
        <sz val="10"/>
        <rFont val="Arial"/>
        <family val="2"/>
      </rPr>
      <t>1)</t>
    </r>
  </si>
  <si>
    <r>
      <t xml:space="preserve">Tabell 3.11a     Antal studerande med studiemedel som fått tilläggsbidrag 
                          fördelade efter kön, utbildningsnivå och antal barn, 
                          läsåret 2006/07 </t>
    </r>
    <r>
      <rPr>
        <b/>
        <vertAlign val="superscript"/>
        <sz val="10"/>
        <rFont val="Arial"/>
        <family val="2"/>
      </rPr>
      <t>1)</t>
    </r>
  </si>
  <si>
    <r>
      <t xml:space="preserve">Tabell 3.11b     Utbetalda belopp i tilläggsbidrag fördelade efter kön, 
                          utbildningsnivå och antal barn, läsåret 2006/07 </t>
    </r>
    <r>
      <rPr>
        <b/>
        <vertAlign val="superscript"/>
        <sz val="10"/>
        <rFont val="Arial"/>
        <family val="2"/>
      </rPr>
      <t xml:space="preserve">1) </t>
    </r>
    <r>
      <rPr>
        <b/>
        <sz val="10"/>
        <rFont val="Arial"/>
        <family val="2"/>
      </rPr>
      <t xml:space="preserve">mnkr </t>
    </r>
  </si>
  <si>
    <t>1)   Exklusive utlandsstuderande.
2)   Redovisningen innefattar de beslut om reducering som görs utifrån uppgiven inkomst av 
      den studerande. Det är de uppgifter som ligger till grund vid prövning och utbetalning. 
      Den efterkontroll som görs mot Skatteverkets taxeringsregister finns ej med i tabellen.</t>
  </si>
  <si>
    <r>
      <t>studieresultat</t>
    </r>
    <r>
      <rPr>
        <vertAlign val="superscript"/>
        <sz val="8.5"/>
        <rFont val="Arial"/>
        <family val="2"/>
      </rPr>
      <t>7</t>
    </r>
  </si>
  <si>
    <t>1)   Exklusive utlandsutbildningar.                                                                                                                                                                                                                                    
2)   Inklusive vissa gymnasiala utbildningar med annan huvudman än kommun och landsting samt basåret vid högskola/universitet.
3)   Andra eftergymnasiala utbildningar än högskoleutbildningar.                                                                                                                                                                                       4)   Redovisningen omfattar de avslagsbeslut där utbildningsnivån är känd.
5)   En ansökan kan avslås på flera grunder. Här redovisas några av de vanligaste orsakerna till avslag. 
6)   Materialet är sekretessgranskat vilket innebär att celler med antal = 1 har ersatts med 0 (-) och antal = 2 har ersatts med 3.
7)   Uppgifterna för avslag på grund av studieresultat är korrigerade 2012-06-07</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</si>
</sst>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yyyy"/>
    <numFmt numFmtId="167" formatCode="#,##0.000"/>
  </numFmts>
  <fonts count="56">
    <font>
      <sz val="10"/>
      <name val="Arial"/>
      <family val="0"/>
    </font>
    <font>
      <b/>
      <sz val="12"/>
      <name val="Arial"/>
      <family val="2"/>
    </font>
    <font>
      <b/>
      <sz val="10"/>
      <name val="Arial"/>
      <family val="2"/>
    </font>
    <font>
      <sz val="8.5"/>
      <name val="Arial"/>
      <family val="2"/>
    </font>
    <font>
      <vertAlign val="superscript"/>
      <sz val="8.5"/>
      <name val="Arial"/>
      <family val="2"/>
    </font>
    <font>
      <b/>
      <vertAlign val="superscript"/>
      <sz val="10"/>
      <name val="Arial"/>
      <family val="2"/>
    </font>
    <font>
      <sz val="8.5"/>
      <color indexed="9"/>
      <name val="Arial"/>
      <family val="2"/>
    </font>
    <font>
      <b/>
      <sz val="8.5"/>
      <name val="Arial"/>
      <family val="2"/>
    </font>
    <font>
      <sz val="8"/>
      <name val="Arial"/>
      <family val="2"/>
    </font>
    <font>
      <b/>
      <sz val="8"/>
      <name val="Arial"/>
      <family val="2"/>
    </font>
    <font>
      <sz val="8"/>
      <color indexed="10"/>
      <name val="Arial"/>
      <family val="2"/>
    </font>
    <font>
      <sz val="12"/>
      <name val="Arial"/>
      <family val="2"/>
    </font>
    <font>
      <b/>
      <vertAlign val="superscript"/>
      <sz val="8"/>
      <name val="Arial"/>
      <family val="2"/>
    </font>
    <font>
      <sz val="8.5"/>
      <color indexed="10"/>
      <name val="Arial"/>
      <family val="2"/>
    </font>
    <font>
      <b/>
      <sz val="8.5"/>
      <color indexed="10"/>
      <name val="Arial"/>
      <family val="2"/>
    </font>
    <font>
      <sz val="10"/>
      <color indexed="10"/>
      <name val="Arial"/>
      <family val="2"/>
    </font>
    <font>
      <u val="single"/>
      <sz val="10"/>
      <color indexed="12"/>
      <name val="Arial"/>
      <family val="0"/>
    </font>
    <font>
      <u val="single"/>
      <sz val="10"/>
      <color indexed="36"/>
      <name val="Arial"/>
      <family val="0"/>
    </font>
    <font>
      <b/>
      <sz val="8"/>
      <color indexed="10"/>
      <name val="Arial"/>
      <family val="2"/>
    </font>
    <font>
      <b/>
      <vertAlign val="superscript"/>
      <sz val="8.5"/>
      <name val="Arial"/>
      <family val="2"/>
    </font>
    <font>
      <sz val="8"/>
      <color indexed="9"/>
      <name val="Arial"/>
      <family val="2"/>
    </font>
    <font>
      <vertAlign val="superscrip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2" applyNumberFormat="0" applyAlignment="0" applyProtection="0"/>
    <xf numFmtId="0" fontId="42" fillId="22" borderId="0" applyNumberFormat="0" applyBorder="0" applyAlignment="0" applyProtection="0"/>
    <xf numFmtId="0" fontId="43"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17"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30" borderId="2" applyNumberFormat="0" applyAlignment="0" applyProtection="0"/>
    <xf numFmtId="0" fontId="46" fillId="31" borderId="3" applyNumberFormat="0" applyAlignment="0" applyProtection="0"/>
    <xf numFmtId="0" fontId="47" fillId="0" borderId="4" applyNumberFormat="0" applyFill="0" applyAlignment="0" applyProtection="0"/>
    <xf numFmtId="0" fontId="48" fillId="32"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cellStyleXfs>
  <cellXfs count="188">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0" xfId="0" applyFont="1" applyAlignment="1">
      <alignment horizontal="left"/>
    </xf>
    <xf numFmtId="3" fontId="3" fillId="0" borderId="0" xfId="0" applyNumberFormat="1" applyFont="1" applyAlignment="1">
      <alignment/>
    </xf>
    <xf numFmtId="0" fontId="3" fillId="0" borderId="10" xfId="0" applyFont="1" applyBorder="1" applyAlignment="1">
      <alignment wrapText="1"/>
    </xf>
    <xf numFmtId="0" fontId="0" fillId="0" borderId="0" xfId="0" applyBorder="1" applyAlignment="1">
      <alignment/>
    </xf>
    <xf numFmtId="165" fontId="3" fillId="0" borderId="0" xfId="0" applyNumberFormat="1" applyFont="1" applyAlignment="1">
      <alignment/>
    </xf>
    <xf numFmtId="0" fontId="3" fillId="0" borderId="0" xfId="0" applyFont="1" applyAlignment="1">
      <alignment horizontal="left" indent="1"/>
    </xf>
    <xf numFmtId="0" fontId="3" fillId="0" borderId="10" xfId="0" applyFont="1" applyBorder="1" applyAlignment="1">
      <alignment horizontal="left" indent="1"/>
    </xf>
    <xf numFmtId="0" fontId="3" fillId="0" borderId="10" xfId="0" applyFont="1" applyBorder="1" applyAlignment="1">
      <alignment horizontal="righ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xf>
    <xf numFmtId="0" fontId="7" fillId="0" borderId="0" xfId="0" applyFont="1" applyAlignment="1">
      <alignment/>
    </xf>
    <xf numFmtId="0" fontId="3" fillId="0" borderId="0" xfId="0" applyFont="1" applyBorder="1" applyAlignment="1">
      <alignment/>
    </xf>
    <xf numFmtId="0" fontId="0" fillId="0" borderId="0" xfId="0" applyAlignment="1">
      <alignment/>
    </xf>
    <xf numFmtId="0" fontId="0" fillId="0" borderId="0" xfId="0" applyBorder="1" applyAlignment="1">
      <alignment/>
    </xf>
    <xf numFmtId="0" fontId="2"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right" wrapText="1"/>
    </xf>
    <xf numFmtId="0" fontId="3" fillId="0" borderId="0" xfId="0" applyFont="1" applyBorder="1" applyAlignment="1">
      <alignment horizontal="left"/>
    </xf>
    <xf numFmtId="0" fontId="3" fillId="0" borderId="0" xfId="0" applyFont="1" applyBorder="1" applyAlignment="1">
      <alignment horizontal="left" indent="1"/>
    </xf>
    <xf numFmtId="0" fontId="2" fillId="0" borderId="0" xfId="0" applyFont="1" applyBorder="1" applyAlignment="1">
      <alignment wrapText="1"/>
    </xf>
    <xf numFmtId="0" fontId="8" fillId="0" borderId="0" xfId="0" applyFont="1" applyAlignment="1">
      <alignment wrapText="1"/>
    </xf>
    <xf numFmtId="0" fontId="8" fillId="0" borderId="11" xfId="0" applyFont="1" applyBorder="1" applyAlignment="1">
      <alignment wrapText="1"/>
    </xf>
    <xf numFmtId="0" fontId="0" fillId="0" borderId="0" xfId="0" applyBorder="1" applyAlignment="1">
      <alignment wrapText="1"/>
    </xf>
    <xf numFmtId="0" fontId="1"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wrapText="1"/>
    </xf>
    <xf numFmtId="0" fontId="8" fillId="0" borderId="0" xfId="0" applyFont="1" applyAlignment="1">
      <alignment/>
    </xf>
    <xf numFmtId="0" fontId="8" fillId="0" borderId="10" xfId="0" applyFont="1" applyBorder="1" applyAlignment="1">
      <alignment/>
    </xf>
    <xf numFmtId="0" fontId="2" fillId="0" borderId="0" xfId="0" applyFont="1" applyAlignment="1">
      <alignment/>
    </xf>
    <xf numFmtId="0" fontId="8" fillId="0" borderId="0" xfId="0" applyFont="1" applyAlignment="1">
      <alignment horizontal="left" indent="1"/>
    </xf>
    <xf numFmtId="0" fontId="8" fillId="0" borderId="10" xfId="0" applyFont="1" applyBorder="1" applyAlignment="1">
      <alignment horizontal="left" indent="1"/>
    </xf>
    <xf numFmtId="0" fontId="8" fillId="0" borderId="0" xfId="0" applyFont="1" applyAlignment="1">
      <alignment horizontal="left" wrapText="1" indent="1"/>
    </xf>
    <xf numFmtId="0" fontId="0" fillId="0" borderId="0" xfId="0" applyBorder="1" applyAlignment="1">
      <alignment horizontal="left"/>
    </xf>
    <xf numFmtId="0" fontId="8" fillId="0" borderId="10" xfId="0" applyFont="1" applyBorder="1" applyAlignment="1">
      <alignment wrapText="1"/>
    </xf>
    <xf numFmtId="0" fontId="8" fillId="0" borderId="0" xfId="0" applyFont="1" applyBorder="1" applyAlignment="1">
      <alignment/>
    </xf>
    <xf numFmtId="3" fontId="8" fillId="0" borderId="0" xfId="0" applyNumberFormat="1" applyFont="1" applyAlignment="1">
      <alignment horizontal="right"/>
    </xf>
    <xf numFmtId="3" fontId="8" fillId="0" borderId="0" xfId="0" applyNumberFormat="1" applyFont="1" applyAlignment="1">
      <alignment/>
    </xf>
    <xf numFmtId="0" fontId="8" fillId="0" borderId="0" xfId="0" applyFont="1" applyAlignment="1">
      <alignment horizontal="right"/>
    </xf>
    <xf numFmtId="3" fontId="8" fillId="0" borderId="0" xfId="0" applyNumberFormat="1" applyFont="1" applyBorder="1" applyAlignment="1">
      <alignment horizontal="right"/>
    </xf>
    <xf numFmtId="0" fontId="8" fillId="0" borderId="0" xfId="0" applyFont="1" applyBorder="1" applyAlignment="1">
      <alignment horizontal="left"/>
    </xf>
    <xf numFmtId="3" fontId="8" fillId="0" borderId="0" xfId="0" applyNumberFormat="1" applyFont="1" applyBorder="1" applyAlignment="1">
      <alignment/>
    </xf>
    <xf numFmtId="3" fontId="8" fillId="0" borderId="10" xfId="0" applyNumberFormat="1" applyFont="1" applyBorder="1" applyAlignment="1">
      <alignment horizontal="right"/>
    </xf>
    <xf numFmtId="3" fontId="8" fillId="0" borderId="10" xfId="0" applyNumberFormat="1" applyFont="1" applyBorder="1" applyAlignment="1">
      <alignment/>
    </xf>
    <xf numFmtId="0" fontId="8" fillId="0" borderId="10" xfId="0" applyFont="1" applyBorder="1" applyAlignment="1">
      <alignment horizontal="right"/>
    </xf>
    <xf numFmtId="0" fontId="8" fillId="0" borderId="10" xfId="0" applyFont="1" applyBorder="1" applyAlignment="1">
      <alignment horizontal="right" wrapText="1"/>
    </xf>
    <xf numFmtId="0" fontId="9" fillId="0" borderId="0" xfId="0" applyFont="1" applyBorder="1" applyAlignment="1">
      <alignment/>
    </xf>
    <xf numFmtId="0" fontId="8" fillId="0" borderId="0" xfId="0" applyFont="1" applyBorder="1" applyAlignment="1">
      <alignment horizontal="left" indent="1"/>
    </xf>
    <xf numFmtId="0" fontId="8" fillId="0" borderId="0" xfId="0" applyFont="1" applyAlignment="1">
      <alignment horizontal="left" wrapText="1"/>
    </xf>
    <xf numFmtId="0" fontId="9" fillId="0" borderId="0" xfId="0" applyFont="1" applyBorder="1" applyAlignment="1">
      <alignment wrapText="1"/>
    </xf>
    <xf numFmtId="0" fontId="8" fillId="0" borderId="0" xfId="0" applyFont="1" applyBorder="1" applyAlignment="1">
      <alignment horizontal="right" wrapText="1"/>
    </xf>
    <xf numFmtId="165" fontId="8" fillId="0" borderId="0" xfId="0" applyNumberFormat="1" applyFont="1" applyAlignment="1">
      <alignment/>
    </xf>
    <xf numFmtId="0" fontId="8"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Font="1" applyBorder="1" applyAlignment="1">
      <alignment/>
    </xf>
    <xf numFmtId="0" fontId="8" fillId="0" borderId="12" xfId="0" applyFont="1" applyBorder="1" applyAlignment="1">
      <alignment horizontal="right" wrapText="1"/>
    </xf>
    <xf numFmtId="0" fontId="8" fillId="0" borderId="0" xfId="0" applyFont="1" applyBorder="1" applyAlignment="1">
      <alignment/>
    </xf>
    <xf numFmtId="0" fontId="7" fillId="0" borderId="0" xfId="0" applyFont="1" applyBorder="1" applyAlignment="1">
      <alignment wrapText="1"/>
    </xf>
    <xf numFmtId="3" fontId="10" fillId="0" borderId="0" xfId="0" applyNumberFormat="1" applyFont="1" applyAlignment="1">
      <alignment/>
    </xf>
    <xf numFmtId="3" fontId="3" fillId="0" borderId="10" xfId="0" applyNumberFormat="1" applyFont="1" applyBorder="1" applyAlignment="1">
      <alignment/>
    </xf>
    <xf numFmtId="164" fontId="8" fillId="0" borderId="0" xfId="0" applyNumberFormat="1" applyFont="1" applyBorder="1" applyAlignment="1">
      <alignment/>
    </xf>
    <xf numFmtId="3" fontId="3" fillId="0" borderId="0" xfId="0" applyNumberFormat="1" applyFont="1" applyAlignment="1">
      <alignment horizontal="right"/>
    </xf>
    <xf numFmtId="165" fontId="8" fillId="0" borderId="0" xfId="0" applyNumberFormat="1" applyFont="1" applyBorder="1" applyAlignment="1">
      <alignment/>
    </xf>
    <xf numFmtId="0" fontId="9" fillId="0" borderId="0" xfId="0" applyFont="1" applyAlignment="1">
      <alignment horizontal="right"/>
    </xf>
    <xf numFmtId="3" fontId="9" fillId="0" borderId="0" xfId="0" applyNumberFormat="1" applyFont="1" applyAlignment="1">
      <alignment horizontal="right"/>
    </xf>
    <xf numFmtId="3" fontId="9" fillId="0" borderId="0" xfId="0" applyNumberFormat="1" applyFont="1" applyAlignment="1">
      <alignment/>
    </xf>
    <xf numFmtId="3" fontId="3" fillId="0" borderId="0" xfId="0" applyNumberFormat="1" applyFont="1" applyBorder="1" applyAlignment="1">
      <alignment horizontal="right"/>
    </xf>
    <xf numFmtId="0" fontId="3" fillId="0" borderId="11" xfId="0" applyFont="1" applyBorder="1" applyAlignment="1">
      <alignment horizontal="left"/>
    </xf>
    <xf numFmtId="0" fontId="9" fillId="0" borderId="0" xfId="0" applyFont="1" applyAlignment="1">
      <alignment horizontal="left"/>
    </xf>
    <xf numFmtId="0" fontId="9" fillId="0" borderId="10" xfId="0" applyFont="1" applyBorder="1" applyAlignment="1">
      <alignment/>
    </xf>
    <xf numFmtId="0" fontId="8"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8" fillId="0" borderId="12" xfId="0" applyFont="1" applyBorder="1" applyAlignment="1">
      <alignment/>
    </xf>
    <xf numFmtId="0" fontId="8" fillId="0" borderId="12" xfId="0" applyFont="1" applyBorder="1" applyAlignment="1">
      <alignment wrapText="1"/>
    </xf>
    <xf numFmtId="0" fontId="0" fillId="0" borderId="12" xfId="0" applyBorder="1" applyAlignment="1">
      <alignment/>
    </xf>
    <xf numFmtId="0" fontId="0" fillId="0" borderId="11" xfId="0" applyBorder="1" applyAlignment="1">
      <alignment horizontal="left"/>
    </xf>
    <xf numFmtId="0" fontId="8" fillId="0" borderId="12" xfId="0" applyFont="1" applyBorder="1" applyAlignment="1">
      <alignment horizontal="left" indent="1"/>
    </xf>
    <xf numFmtId="0" fontId="3" fillId="0" borderId="11" xfId="0" applyFont="1" applyBorder="1" applyAlignment="1">
      <alignment horizontal="right" wrapText="1"/>
    </xf>
    <xf numFmtId="0" fontId="3" fillId="0" borderId="12" xfId="0" applyFont="1" applyBorder="1" applyAlignment="1">
      <alignment horizontal="left"/>
    </xf>
    <xf numFmtId="0" fontId="0" fillId="0" borderId="0" xfId="0" applyBorder="1" applyAlignment="1">
      <alignment horizontal="right" wrapText="1"/>
    </xf>
    <xf numFmtId="0" fontId="3" fillId="0" borderId="12" xfId="0" applyFont="1" applyBorder="1" applyAlignment="1">
      <alignment/>
    </xf>
    <xf numFmtId="0" fontId="3" fillId="0" borderId="12" xfId="0" applyFont="1" applyBorder="1" applyAlignment="1">
      <alignment wrapText="1"/>
    </xf>
    <xf numFmtId="3" fontId="3" fillId="0" borderId="12" xfId="0" applyNumberFormat="1" applyFont="1" applyBorder="1" applyAlignment="1">
      <alignment/>
    </xf>
    <xf numFmtId="0" fontId="7" fillId="0" borderId="0" xfId="0" applyFont="1" applyAlignment="1">
      <alignment horizontal="left"/>
    </xf>
    <xf numFmtId="3" fontId="10" fillId="0" borderId="0" xfId="0" applyNumberFormat="1" applyFont="1" applyAlignment="1">
      <alignment horizontal="right"/>
    </xf>
    <xf numFmtId="3" fontId="10" fillId="0" borderId="10" xfId="0" applyNumberFormat="1" applyFont="1" applyBorder="1" applyAlignment="1">
      <alignment/>
    </xf>
    <xf numFmtId="3" fontId="13" fillId="0" borderId="0" xfId="0" applyNumberFormat="1" applyFont="1" applyAlignment="1">
      <alignment/>
    </xf>
    <xf numFmtId="3" fontId="13" fillId="0" borderId="0" xfId="0" applyNumberFormat="1" applyFont="1" applyBorder="1" applyAlignment="1">
      <alignment/>
    </xf>
    <xf numFmtId="3" fontId="14" fillId="0" borderId="0" xfId="0" applyNumberFormat="1" applyFont="1" applyAlignment="1">
      <alignment horizontal="right"/>
    </xf>
    <xf numFmtId="3" fontId="13" fillId="0" borderId="10" xfId="0" applyNumberFormat="1" applyFont="1" applyBorder="1" applyAlignment="1">
      <alignment/>
    </xf>
    <xf numFmtId="0" fontId="3" fillId="0" borderId="12" xfId="0" applyFont="1" applyBorder="1" applyAlignment="1">
      <alignment/>
    </xf>
    <xf numFmtId="0" fontId="4" fillId="0" borderId="10" xfId="0" applyFont="1" applyBorder="1" applyAlignment="1">
      <alignment horizontal="left" wrapText="1"/>
    </xf>
    <xf numFmtId="165" fontId="13" fillId="0" borderId="0" xfId="0" applyNumberFormat="1" applyFont="1" applyAlignment="1">
      <alignment/>
    </xf>
    <xf numFmtId="164" fontId="13" fillId="0" borderId="0" xfId="0" applyNumberFormat="1" applyFont="1" applyAlignment="1">
      <alignment/>
    </xf>
    <xf numFmtId="0" fontId="15" fillId="0" borderId="0" xfId="0" applyFont="1" applyAlignment="1">
      <alignment/>
    </xf>
    <xf numFmtId="3" fontId="13" fillId="0" borderId="0" xfId="0" applyNumberFormat="1" applyFont="1" applyAlignment="1">
      <alignment horizontal="right"/>
    </xf>
    <xf numFmtId="0" fontId="13" fillId="0" borderId="0" xfId="0" applyFont="1" applyAlignment="1">
      <alignment/>
    </xf>
    <xf numFmtId="3" fontId="7" fillId="0" borderId="0" xfId="0" applyNumberFormat="1" applyFont="1" applyAlignment="1">
      <alignment horizontal="right"/>
    </xf>
    <xf numFmtId="3" fontId="3" fillId="0" borderId="10" xfId="0" applyNumberFormat="1" applyFont="1" applyBorder="1" applyAlignment="1">
      <alignment horizontal="right"/>
    </xf>
    <xf numFmtId="0" fontId="0" fillId="0" borderId="0" xfId="0" applyFont="1" applyAlignment="1">
      <alignment/>
    </xf>
    <xf numFmtId="3" fontId="14" fillId="0" borderId="0" xfId="0" applyNumberFormat="1" applyFont="1" applyBorder="1" applyAlignment="1">
      <alignment/>
    </xf>
    <xf numFmtId="165" fontId="13" fillId="0" borderId="0" xfId="0" applyNumberFormat="1" applyFont="1" applyAlignment="1">
      <alignment horizontal="right"/>
    </xf>
    <xf numFmtId="164" fontId="13" fillId="0" borderId="0" xfId="0" applyNumberFormat="1" applyFont="1" applyAlignment="1">
      <alignment horizontal="right"/>
    </xf>
    <xf numFmtId="0" fontId="7" fillId="0" borderId="0" xfId="0" applyFont="1" applyBorder="1" applyAlignment="1">
      <alignment/>
    </xf>
    <xf numFmtId="3" fontId="7" fillId="0" borderId="0" xfId="0" applyNumberFormat="1" applyFont="1" applyBorder="1" applyAlignment="1">
      <alignment/>
    </xf>
    <xf numFmtId="0" fontId="7" fillId="0" borderId="0" xfId="0" applyFont="1" applyAlignment="1">
      <alignment wrapText="1"/>
    </xf>
    <xf numFmtId="3" fontId="18" fillId="0" borderId="0" xfId="0" applyNumberFormat="1" applyFont="1" applyAlignment="1">
      <alignment/>
    </xf>
    <xf numFmtId="3" fontId="7" fillId="0" borderId="0" xfId="0" applyNumberFormat="1" applyFont="1" applyAlignment="1">
      <alignment/>
    </xf>
    <xf numFmtId="3" fontId="14" fillId="0" borderId="0" xfId="0" applyNumberFormat="1" applyFont="1" applyAlignment="1">
      <alignment/>
    </xf>
    <xf numFmtId="3" fontId="9" fillId="0" borderId="0" xfId="0" applyNumberFormat="1" applyFont="1" applyBorder="1" applyAlignment="1">
      <alignment/>
    </xf>
    <xf numFmtId="3" fontId="18" fillId="0" borderId="0" xfId="0" applyNumberFormat="1" applyFont="1" applyBorder="1" applyAlignment="1">
      <alignment/>
    </xf>
    <xf numFmtId="165" fontId="7" fillId="0" borderId="0" xfId="0" applyNumberFormat="1" applyFont="1" applyAlignment="1">
      <alignment/>
    </xf>
    <xf numFmtId="165" fontId="7" fillId="0" borderId="0" xfId="0" applyNumberFormat="1" applyFont="1" applyBorder="1" applyAlignment="1">
      <alignment/>
    </xf>
    <xf numFmtId="165" fontId="14" fillId="0" borderId="0" xfId="0" applyNumberFormat="1" applyFont="1" applyAlignment="1">
      <alignment horizontal="right"/>
    </xf>
    <xf numFmtId="0" fontId="3" fillId="0" borderId="11" xfId="0" applyFont="1" applyBorder="1" applyAlignment="1">
      <alignment wrapText="1"/>
    </xf>
    <xf numFmtId="0" fontId="3" fillId="0" borderId="12" xfId="0" applyFont="1" applyBorder="1" applyAlignment="1">
      <alignment horizontal="left" wrapText="1"/>
    </xf>
    <xf numFmtId="0" fontId="3" fillId="0" borderId="11" xfId="0" applyFont="1" applyBorder="1" applyAlignment="1">
      <alignment/>
    </xf>
    <xf numFmtId="0" fontId="3" fillId="0" borderId="11" xfId="0" applyFont="1" applyBorder="1" applyAlignment="1">
      <alignment/>
    </xf>
    <xf numFmtId="0" fontId="3" fillId="0" borderId="10" xfId="0" applyFont="1" applyBorder="1" applyAlignment="1">
      <alignment horizontal="right"/>
    </xf>
    <xf numFmtId="0" fontId="3" fillId="0" borderId="10" xfId="0" applyFont="1" applyBorder="1" applyAlignment="1">
      <alignment horizontal="left"/>
    </xf>
    <xf numFmtId="164" fontId="3" fillId="0" borderId="0" xfId="0" applyNumberFormat="1" applyFont="1" applyBorder="1" applyAlignment="1">
      <alignment/>
    </xf>
    <xf numFmtId="164" fontId="3" fillId="0" borderId="10" xfId="0" applyNumberFormat="1" applyFont="1" applyBorder="1" applyAlignment="1">
      <alignment/>
    </xf>
    <xf numFmtId="3" fontId="3" fillId="0" borderId="0" xfId="0" applyNumberFormat="1" applyFont="1" applyBorder="1" applyAlignment="1">
      <alignment wrapText="1"/>
    </xf>
    <xf numFmtId="0" fontId="7" fillId="0" borderId="0" xfId="0" applyFont="1" applyAlignment="1">
      <alignment horizontal="left" indent="1"/>
    </xf>
    <xf numFmtId="165" fontId="3" fillId="0" borderId="0" xfId="0" applyNumberFormat="1" applyFont="1" applyBorder="1" applyAlignment="1">
      <alignment/>
    </xf>
    <xf numFmtId="165" fontId="3" fillId="0" borderId="10" xfId="0" applyNumberFormat="1" applyFont="1" applyBorder="1" applyAlignment="1">
      <alignment/>
    </xf>
    <xf numFmtId="0" fontId="3" fillId="0" borderId="0" xfId="0" applyFont="1" applyBorder="1" applyAlignment="1">
      <alignment horizontal="left" wrapText="1"/>
    </xf>
    <xf numFmtId="0" fontId="4" fillId="0" borderId="10" xfId="0" applyFont="1" applyBorder="1" applyAlignment="1">
      <alignment horizontal="right" wrapText="1"/>
    </xf>
    <xf numFmtId="0" fontId="3" fillId="0" borderId="11" xfId="0" applyFont="1" applyBorder="1" applyAlignment="1">
      <alignment horizontal="left" wrapText="1"/>
    </xf>
    <xf numFmtId="0" fontId="8" fillId="0" borderId="0" xfId="0" applyFont="1" applyBorder="1" applyAlignment="1">
      <alignment horizontal="right"/>
    </xf>
    <xf numFmtId="165"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xf>
    <xf numFmtId="165" fontId="7" fillId="0" borderId="0" xfId="0" applyNumberFormat="1" applyFont="1" applyAlignment="1">
      <alignment horizontal="right"/>
    </xf>
    <xf numFmtId="3" fontId="8" fillId="0" borderId="0" xfId="0" applyNumberFormat="1" applyFont="1" applyAlignment="1">
      <alignment horizontal="right" wrapText="1"/>
    </xf>
    <xf numFmtId="0" fontId="8" fillId="0" borderId="0" xfId="0" applyFont="1" applyAlignment="1">
      <alignment horizontal="right" wrapText="1"/>
    </xf>
    <xf numFmtId="0" fontId="8" fillId="0" borderId="0" xfId="0" applyFont="1" applyBorder="1" applyAlignment="1" applyProtection="1">
      <alignment horizontal="left"/>
      <protection/>
    </xf>
    <xf numFmtId="0" fontId="0" fillId="0" borderId="0" xfId="0" applyBorder="1" applyAlignment="1" applyProtection="1">
      <alignment horizontal="left"/>
      <protection/>
    </xf>
    <xf numFmtId="0" fontId="7" fillId="0" borderId="10" xfId="0" applyFont="1" applyBorder="1" applyAlignment="1">
      <alignment/>
    </xf>
    <xf numFmtId="3" fontId="9" fillId="0" borderId="10" xfId="0" applyNumberFormat="1" applyFont="1" applyBorder="1" applyAlignment="1">
      <alignment/>
    </xf>
    <xf numFmtId="165" fontId="8" fillId="0" borderId="12" xfId="0" applyNumberFormat="1" applyFont="1" applyBorder="1" applyAlignment="1">
      <alignment horizontal="right" wrapText="1"/>
    </xf>
    <xf numFmtId="49" fontId="3" fillId="0" borderId="0" xfId="0" applyNumberFormat="1" applyFont="1" applyAlignment="1">
      <alignment horizontal="left"/>
    </xf>
    <xf numFmtId="3" fontId="8" fillId="0" borderId="0" xfId="0" applyNumberFormat="1" applyFont="1" applyBorder="1" applyAlignment="1">
      <alignment horizontal="right" wrapText="1"/>
    </xf>
    <xf numFmtId="0" fontId="8" fillId="0" borderId="0" xfId="0" applyFont="1" applyAlignment="1">
      <alignment/>
    </xf>
    <xf numFmtId="3" fontId="8" fillId="0" borderId="10" xfId="0" applyNumberFormat="1" applyFont="1" applyFill="1" applyBorder="1" applyAlignment="1">
      <alignment/>
    </xf>
    <xf numFmtId="3" fontId="0" fillId="0" borderId="0" xfId="0" applyNumberFormat="1" applyAlignment="1">
      <alignment/>
    </xf>
    <xf numFmtId="3" fontId="8" fillId="0" borderId="0" xfId="0" applyNumberFormat="1" applyFont="1" applyFill="1" applyAlignment="1">
      <alignment/>
    </xf>
    <xf numFmtId="0" fontId="6" fillId="0" borderId="0" xfId="0" applyFont="1" applyBorder="1" applyAlignment="1">
      <alignment horizontal="left"/>
    </xf>
    <xf numFmtId="49" fontId="6" fillId="0" borderId="0" xfId="0" applyNumberFormat="1" applyFont="1" applyBorder="1" applyAlignment="1">
      <alignment horizontal="left"/>
    </xf>
    <xf numFmtId="0" fontId="0" fillId="0" borderId="10" xfId="0" applyBorder="1" applyAlignment="1">
      <alignment/>
    </xf>
    <xf numFmtId="0" fontId="8" fillId="0" borderId="12" xfId="0" applyFont="1" applyBorder="1" applyAlignment="1" applyProtection="1">
      <alignment wrapText="1"/>
      <protection/>
    </xf>
    <xf numFmtId="0" fontId="8" fillId="0" borderId="12" xfId="0" applyFont="1" applyBorder="1" applyAlignment="1" applyProtection="1">
      <alignment horizontal="right" wrapText="1"/>
      <protection/>
    </xf>
    <xf numFmtId="0" fontId="20" fillId="0" borderId="0" xfId="0" applyFont="1" applyBorder="1" applyAlignment="1">
      <alignment horizontal="left" wrapText="1"/>
    </xf>
    <xf numFmtId="0" fontId="0" fillId="0" borderId="0" xfId="0" applyAlignment="1" applyProtection="1">
      <alignment/>
      <protection/>
    </xf>
    <xf numFmtId="0" fontId="3" fillId="0" borderId="12" xfId="0" applyFont="1" applyBorder="1" applyAlignment="1">
      <alignment horizontal="right" wrapText="1"/>
    </xf>
    <xf numFmtId="0" fontId="21" fillId="0" borderId="0" xfId="0" applyFont="1" applyAlignment="1">
      <alignment/>
    </xf>
    <xf numFmtId="0" fontId="3" fillId="0" borderId="12" xfId="0" applyFont="1" applyBorder="1" applyAlignment="1">
      <alignment horizontal="right"/>
    </xf>
    <xf numFmtId="0" fontId="3" fillId="0" borderId="11" xfId="0" applyFont="1" applyBorder="1" applyAlignment="1">
      <alignment wrapText="1"/>
    </xf>
    <xf numFmtId="0" fontId="0" fillId="0" borderId="0" xfId="0" applyBorder="1" applyAlignment="1">
      <alignment/>
    </xf>
    <xf numFmtId="0" fontId="11" fillId="0" borderId="0" xfId="0" applyFont="1" applyAlignment="1">
      <alignment/>
    </xf>
    <xf numFmtId="0" fontId="0" fillId="0" borderId="0" xfId="0" applyAlignment="1">
      <alignment/>
    </xf>
    <xf numFmtId="0" fontId="2" fillId="0" borderId="0" xfId="0" applyFont="1" applyAlignment="1">
      <alignment wrapText="1"/>
    </xf>
    <xf numFmtId="0" fontId="0" fillId="0" borderId="0" xfId="0" applyAlignment="1">
      <alignment wrapText="1"/>
    </xf>
    <xf numFmtId="0" fontId="0" fillId="0" borderId="10" xfId="0" applyFont="1" applyBorder="1" applyAlignment="1">
      <alignment wrapText="1"/>
    </xf>
    <xf numFmtId="0" fontId="0" fillId="0" borderId="10" xfId="0" applyBorder="1" applyAlignment="1">
      <alignment wrapText="1"/>
    </xf>
    <xf numFmtId="0" fontId="3" fillId="0" borderId="11" xfId="0" applyFont="1" applyBorder="1" applyAlignment="1">
      <alignment horizontal="right" wrapText="1"/>
    </xf>
    <xf numFmtId="0" fontId="3" fillId="0" borderId="10" xfId="0" applyFont="1" applyBorder="1" applyAlignment="1">
      <alignment horizontal="right"/>
    </xf>
    <xf numFmtId="0" fontId="3" fillId="0" borderId="12" xfId="0" applyFont="1" applyBorder="1" applyAlignment="1">
      <alignment/>
    </xf>
    <xf numFmtId="0" fontId="8"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wrapText="1"/>
    </xf>
    <xf numFmtId="0" fontId="8" fillId="0" borderId="0" xfId="0" applyFont="1" applyAlignment="1">
      <alignment wrapText="1"/>
    </xf>
    <xf numFmtId="0" fontId="8" fillId="0" borderId="11" xfId="0" applyFont="1" applyBorder="1" applyAlignment="1">
      <alignment/>
    </xf>
    <xf numFmtId="0" fontId="0" fillId="0" borderId="10" xfId="0" applyBorder="1" applyAlignment="1">
      <alignment/>
    </xf>
    <xf numFmtId="0" fontId="8" fillId="0" borderId="12" xfId="0" applyFont="1" applyBorder="1" applyAlignment="1">
      <alignment/>
    </xf>
    <xf numFmtId="0" fontId="3" fillId="0" borderId="12" xfId="0" applyFont="1" applyBorder="1" applyAlignment="1">
      <alignment horizontal="left" wrapText="1"/>
    </xf>
    <xf numFmtId="0" fontId="3" fillId="0" borderId="12" xfId="0" applyFont="1" applyBorder="1" applyAlignment="1">
      <alignment horizontal="left"/>
    </xf>
    <xf numFmtId="0" fontId="3" fillId="0" borderId="12" xfId="0" applyFont="1" applyBorder="1" applyAlignment="1">
      <alignment wrapText="1"/>
    </xf>
    <xf numFmtId="0" fontId="0" fillId="0" borderId="12" xfId="0" applyBorder="1" applyAlignment="1">
      <alignment/>
    </xf>
    <xf numFmtId="0" fontId="8" fillId="0" borderId="11" xfId="0" applyFont="1" applyBorder="1" applyAlignment="1">
      <alignment wrapText="1"/>
    </xf>
    <xf numFmtId="0" fontId="0" fillId="0" borderId="11" xfId="0" applyBorder="1" applyAlignment="1">
      <alignment wrapText="1"/>
    </xf>
    <xf numFmtId="0" fontId="0" fillId="0" borderId="12" xfId="0" applyBorder="1" applyAlignment="1">
      <alignment horizontal="left"/>
    </xf>
    <xf numFmtId="0" fontId="2" fillId="0" borderId="0" xfId="0" applyFont="1" applyBorder="1" applyAlignment="1">
      <alignment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1</xdr:col>
      <xdr:colOff>0</xdr:colOff>
      <xdr:row>25</xdr:row>
      <xdr:rowOff>276225</xdr:rowOff>
    </xdr:to>
    <xdr:pic>
      <xdr:nvPicPr>
        <xdr:cNvPr id="1" name="Picture 1"/>
        <xdr:cNvPicPr preferRelativeResize="1">
          <a:picLocks noChangeAspect="1"/>
        </xdr:cNvPicPr>
      </xdr:nvPicPr>
      <xdr:blipFill>
        <a:blip r:embed="rId1"/>
        <a:stretch>
          <a:fillRect/>
        </a:stretch>
      </xdr:blipFill>
      <xdr:spPr>
        <a:xfrm>
          <a:off x="0" y="5133975"/>
          <a:ext cx="1428750" cy="238125"/>
        </a:xfrm>
        <a:prstGeom prst="rect">
          <a:avLst/>
        </a:prstGeom>
        <a:noFill/>
        <a:ln w="9525" cmpd="sng">
          <a:noFill/>
        </a:ln>
      </xdr:spPr>
    </xdr:pic>
    <xdr:clientData/>
  </xdr:twoCellAnchor>
  <xdr:twoCellAnchor editAs="oneCell">
    <xdr:from>
      <xdr:col>0</xdr:col>
      <xdr:colOff>19050</xdr:colOff>
      <xdr:row>43</xdr:row>
      <xdr:rowOff>28575</xdr:rowOff>
    </xdr:from>
    <xdr:to>
      <xdr:col>1</xdr:col>
      <xdr:colOff>9525</xdr:colOff>
      <xdr:row>43</xdr:row>
      <xdr:rowOff>276225</xdr:rowOff>
    </xdr:to>
    <xdr:pic>
      <xdr:nvPicPr>
        <xdr:cNvPr id="2" name="Picture 2"/>
        <xdr:cNvPicPr preferRelativeResize="1">
          <a:picLocks noChangeAspect="1"/>
        </xdr:cNvPicPr>
      </xdr:nvPicPr>
      <xdr:blipFill>
        <a:blip r:embed="rId1"/>
        <a:stretch>
          <a:fillRect/>
        </a:stretch>
      </xdr:blipFill>
      <xdr:spPr>
        <a:xfrm>
          <a:off x="19050" y="9210675"/>
          <a:ext cx="141922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37</xdr:row>
      <xdr:rowOff>38100</xdr:rowOff>
    </xdr:from>
    <xdr:to>
      <xdr:col>1</xdr:col>
      <xdr:colOff>619125</xdr:colOff>
      <xdr:row>37</xdr:row>
      <xdr:rowOff>276225</xdr:rowOff>
    </xdr:to>
    <xdr:pic>
      <xdr:nvPicPr>
        <xdr:cNvPr id="1" name="Picture 5"/>
        <xdr:cNvPicPr preferRelativeResize="1">
          <a:picLocks noChangeAspect="1"/>
        </xdr:cNvPicPr>
      </xdr:nvPicPr>
      <xdr:blipFill>
        <a:blip r:embed="rId1"/>
        <a:stretch>
          <a:fillRect/>
        </a:stretch>
      </xdr:blipFill>
      <xdr:spPr>
        <a:xfrm>
          <a:off x="0" y="7143750"/>
          <a:ext cx="1371600"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3"/>
        <xdr:cNvPicPr preferRelativeResize="1">
          <a:picLocks noChangeAspect="1"/>
        </xdr:cNvPicPr>
      </xdr:nvPicPr>
      <xdr:blipFill>
        <a:blip r:embed="rId1"/>
        <a:stretch>
          <a:fillRect/>
        </a:stretch>
      </xdr:blipFill>
      <xdr:spPr>
        <a:xfrm>
          <a:off x="0" y="5143500"/>
          <a:ext cx="1371600" cy="238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3"/>
        <xdr:cNvPicPr preferRelativeResize="1">
          <a:picLocks noChangeAspect="1"/>
        </xdr:cNvPicPr>
      </xdr:nvPicPr>
      <xdr:blipFill>
        <a:blip r:embed="rId1"/>
        <a:stretch>
          <a:fillRect/>
        </a:stretch>
      </xdr:blipFill>
      <xdr:spPr>
        <a:xfrm>
          <a:off x="0" y="5248275"/>
          <a:ext cx="1371600" cy="238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4"/>
        <xdr:cNvPicPr preferRelativeResize="1">
          <a:picLocks noChangeAspect="1"/>
        </xdr:cNvPicPr>
      </xdr:nvPicPr>
      <xdr:blipFill>
        <a:blip r:embed="rId1"/>
        <a:stretch>
          <a:fillRect/>
        </a:stretch>
      </xdr:blipFill>
      <xdr:spPr>
        <a:xfrm>
          <a:off x="0" y="5200650"/>
          <a:ext cx="1371600" cy="238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1</xdr:col>
      <xdr:colOff>447675</xdr:colOff>
      <xdr:row>35</xdr:row>
      <xdr:rowOff>266700</xdr:rowOff>
    </xdr:to>
    <xdr:pic>
      <xdr:nvPicPr>
        <xdr:cNvPr id="1" name="Picture 5"/>
        <xdr:cNvPicPr preferRelativeResize="1">
          <a:picLocks noChangeAspect="1"/>
        </xdr:cNvPicPr>
      </xdr:nvPicPr>
      <xdr:blipFill>
        <a:blip r:embed="rId1"/>
        <a:stretch>
          <a:fillRect/>
        </a:stretch>
      </xdr:blipFill>
      <xdr:spPr>
        <a:xfrm>
          <a:off x="0" y="7296150"/>
          <a:ext cx="1438275" cy="2381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0</xdr:col>
      <xdr:colOff>1409700</xdr:colOff>
      <xdr:row>35</xdr:row>
      <xdr:rowOff>266700</xdr:rowOff>
    </xdr:to>
    <xdr:pic>
      <xdr:nvPicPr>
        <xdr:cNvPr id="1" name="Picture 5"/>
        <xdr:cNvPicPr preferRelativeResize="1">
          <a:picLocks noChangeAspect="1"/>
        </xdr:cNvPicPr>
      </xdr:nvPicPr>
      <xdr:blipFill>
        <a:blip r:embed="rId1"/>
        <a:stretch>
          <a:fillRect/>
        </a:stretch>
      </xdr:blipFill>
      <xdr:spPr>
        <a:xfrm>
          <a:off x="0" y="6953250"/>
          <a:ext cx="1409700" cy="2381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38100</xdr:rowOff>
    </xdr:from>
    <xdr:to>
      <xdr:col>1</xdr:col>
      <xdr:colOff>0</xdr:colOff>
      <xdr:row>35</xdr:row>
      <xdr:rowOff>276225</xdr:rowOff>
    </xdr:to>
    <xdr:pic>
      <xdr:nvPicPr>
        <xdr:cNvPr id="1" name="Picture 5"/>
        <xdr:cNvPicPr preferRelativeResize="1">
          <a:picLocks noChangeAspect="1"/>
        </xdr:cNvPicPr>
      </xdr:nvPicPr>
      <xdr:blipFill>
        <a:blip r:embed="rId1"/>
        <a:stretch>
          <a:fillRect/>
        </a:stretch>
      </xdr:blipFill>
      <xdr:spPr>
        <a:xfrm>
          <a:off x="0" y="6838950"/>
          <a:ext cx="1428750" cy="2381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1</xdr:col>
      <xdr:colOff>28575</xdr:colOff>
      <xdr:row>35</xdr:row>
      <xdr:rowOff>276225</xdr:rowOff>
    </xdr:to>
    <xdr:pic>
      <xdr:nvPicPr>
        <xdr:cNvPr id="1" name="Picture 7"/>
        <xdr:cNvPicPr preferRelativeResize="1">
          <a:picLocks noChangeAspect="1"/>
        </xdr:cNvPicPr>
      </xdr:nvPicPr>
      <xdr:blipFill>
        <a:blip r:embed="rId1"/>
        <a:stretch>
          <a:fillRect/>
        </a:stretch>
      </xdr:blipFill>
      <xdr:spPr>
        <a:xfrm>
          <a:off x="0" y="6858000"/>
          <a:ext cx="1457325" cy="247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28575</xdr:rowOff>
    </xdr:from>
    <xdr:to>
      <xdr:col>0</xdr:col>
      <xdr:colOff>1457325</xdr:colOff>
      <xdr:row>28</xdr:row>
      <xdr:rowOff>276225</xdr:rowOff>
    </xdr:to>
    <xdr:pic>
      <xdr:nvPicPr>
        <xdr:cNvPr id="1" name="Picture 5"/>
        <xdr:cNvPicPr preferRelativeResize="1">
          <a:picLocks noChangeAspect="1"/>
        </xdr:cNvPicPr>
      </xdr:nvPicPr>
      <xdr:blipFill>
        <a:blip r:embed="rId1"/>
        <a:stretch>
          <a:fillRect/>
        </a:stretch>
      </xdr:blipFill>
      <xdr:spPr>
        <a:xfrm>
          <a:off x="0" y="5876925"/>
          <a:ext cx="1457325" cy="247650"/>
        </a:xfrm>
        <a:prstGeom prst="rect">
          <a:avLst/>
        </a:prstGeom>
        <a:noFill/>
        <a:ln w="9525" cmpd="sng">
          <a:noFill/>
        </a:ln>
      </xdr:spPr>
    </xdr:pic>
    <xdr:clientData/>
  </xdr:twoCellAnchor>
  <xdr:twoCellAnchor editAs="oneCell">
    <xdr:from>
      <xdr:col>0</xdr:col>
      <xdr:colOff>0</xdr:colOff>
      <xdr:row>14</xdr:row>
      <xdr:rowOff>28575</xdr:rowOff>
    </xdr:from>
    <xdr:to>
      <xdr:col>0</xdr:col>
      <xdr:colOff>1457325</xdr:colOff>
      <xdr:row>14</xdr:row>
      <xdr:rowOff>276225</xdr:rowOff>
    </xdr:to>
    <xdr:pic>
      <xdr:nvPicPr>
        <xdr:cNvPr id="2" name="Picture 6"/>
        <xdr:cNvPicPr preferRelativeResize="1">
          <a:picLocks noChangeAspect="1"/>
        </xdr:cNvPicPr>
      </xdr:nvPicPr>
      <xdr:blipFill>
        <a:blip r:embed="rId1"/>
        <a:stretch>
          <a:fillRect/>
        </a:stretch>
      </xdr:blipFill>
      <xdr:spPr>
        <a:xfrm>
          <a:off x="0" y="2714625"/>
          <a:ext cx="1457325" cy="2476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24</xdr:row>
      <xdr:rowOff>38100</xdr:rowOff>
    </xdr:from>
    <xdr:to>
      <xdr:col>0</xdr:col>
      <xdr:colOff>1438275</xdr:colOff>
      <xdr:row>24</xdr:row>
      <xdr:rowOff>276225</xdr:rowOff>
    </xdr:to>
    <xdr:pic>
      <xdr:nvPicPr>
        <xdr:cNvPr id="1" name="Picture 1"/>
        <xdr:cNvPicPr preferRelativeResize="1">
          <a:picLocks noChangeAspect="1"/>
        </xdr:cNvPicPr>
      </xdr:nvPicPr>
      <xdr:blipFill>
        <a:blip r:embed="rId1"/>
        <a:stretch>
          <a:fillRect/>
        </a:stretch>
      </xdr:blipFill>
      <xdr:spPr>
        <a:xfrm>
          <a:off x="9525" y="4933950"/>
          <a:ext cx="14287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28575</xdr:rowOff>
    </xdr:from>
    <xdr:to>
      <xdr:col>1</xdr:col>
      <xdr:colOff>85725</xdr:colOff>
      <xdr:row>25</xdr:row>
      <xdr:rowOff>276225</xdr:rowOff>
    </xdr:to>
    <xdr:pic>
      <xdr:nvPicPr>
        <xdr:cNvPr id="1" name="Picture 6"/>
        <xdr:cNvPicPr preferRelativeResize="1">
          <a:picLocks noChangeAspect="1"/>
        </xdr:cNvPicPr>
      </xdr:nvPicPr>
      <xdr:blipFill>
        <a:blip r:embed="rId1"/>
        <a:stretch>
          <a:fillRect/>
        </a:stretch>
      </xdr:blipFill>
      <xdr:spPr>
        <a:xfrm>
          <a:off x="0" y="5029200"/>
          <a:ext cx="1428750" cy="2476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24</xdr:row>
      <xdr:rowOff>38100</xdr:rowOff>
    </xdr:from>
    <xdr:to>
      <xdr:col>0</xdr:col>
      <xdr:colOff>1428750</xdr:colOff>
      <xdr:row>24</xdr:row>
      <xdr:rowOff>276225</xdr:rowOff>
    </xdr:to>
    <xdr:pic>
      <xdr:nvPicPr>
        <xdr:cNvPr id="1" name="Picture 1"/>
        <xdr:cNvPicPr preferRelativeResize="1">
          <a:picLocks noChangeAspect="1"/>
        </xdr:cNvPicPr>
      </xdr:nvPicPr>
      <xdr:blipFill>
        <a:blip r:embed="rId1"/>
        <a:stretch>
          <a:fillRect/>
        </a:stretch>
      </xdr:blipFill>
      <xdr:spPr>
        <a:xfrm>
          <a:off x="0" y="4400550"/>
          <a:ext cx="142875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38100</xdr:rowOff>
    </xdr:from>
    <xdr:to>
      <xdr:col>1</xdr:col>
      <xdr:colOff>85725</xdr:colOff>
      <xdr:row>21</xdr:row>
      <xdr:rowOff>276225</xdr:rowOff>
    </xdr:to>
    <xdr:pic>
      <xdr:nvPicPr>
        <xdr:cNvPr id="1" name="Picture 5"/>
        <xdr:cNvPicPr preferRelativeResize="1">
          <a:picLocks noChangeAspect="1"/>
        </xdr:cNvPicPr>
      </xdr:nvPicPr>
      <xdr:blipFill>
        <a:blip r:embed="rId1"/>
        <a:stretch>
          <a:fillRect/>
        </a:stretch>
      </xdr:blipFill>
      <xdr:spPr>
        <a:xfrm>
          <a:off x="0" y="4219575"/>
          <a:ext cx="14192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21</xdr:row>
      <xdr:rowOff>38100</xdr:rowOff>
    </xdr:from>
    <xdr:to>
      <xdr:col>0</xdr:col>
      <xdr:colOff>1428750</xdr:colOff>
      <xdr:row>21</xdr:row>
      <xdr:rowOff>276225</xdr:rowOff>
    </xdr:to>
    <xdr:pic>
      <xdr:nvPicPr>
        <xdr:cNvPr id="1" name="Picture 6"/>
        <xdr:cNvPicPr preferRelativeResize="1">
          <a:picLocks noChangeAspect="1"/>
        </xdr:cNvPicPr>
      </xdr:nvPicPr>
      <xdr:blipFill>
        <a:blip r:embed="rId1"/>
        <a:stretch>
          <a:fillRect/>
        </a:stretch>
      </xdr:blipFill>
      <xdr:spPr>
        <a:xfrm>
          <a:off x="9525" y="4133850"/>
          <a:ext cx="1419225" cy="238125"/>
        </a:xfrm>
        <a:prstGeom prst="rect">
          <a:avLst/>
        </a:prstGeom>
        <a:noFill/>
        <a:ln w="9525" cmpd="sng">
          <a:noFill/>
        </a:ln>
      </xdr:spPr>
    </xdr:pic>
    <xdr:clientData/>
  </xdr:twoCellAnchor>
  <xdr:twoCellAnchor editAs="oneCell">
    <xdr:from>
      <xdr:col>0</xdr:col>
      <xdr:colOff>19050</xdr:colOff>
      <xdr:row>42</xdr:row>
      <xdr:rowOff>19050</xdr:rowOff>
    </xdr:from>
    <xdr:to>
      <xdr:col>0</xdr:col>
      <xdr:colOff>1447800</xdr:colOff>
      <xdr:row>43</xdr:row>
      <xdr:rowOff>104775</xdr:rowOff>
    </xdr:to>
    <xdr:pic>
      <xdr:nvPicPr>
        <xdr:cNvPr id="2" name="Picture 7"/>
        <xdr:cNvPicPr preferRelativeResize="1">
          <a:picLocks noChangeAspect="1"/>
        </xdr:cNvPicPr>
      </xdr:nvPicPr>
      <xdr:blipFill>
        <a:blip r:embed="rId1"/>
        <a:stretch>
          <a:fillRect/>
        </a:stretch>
      </xdr:blipFill>
      <xdr:spPr>
        <a:xfrm>
          <a:off x="19050" y="8648700"/>
          <a:ext cx="142875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38100</xdr:rowOff>
    </xdr:from>
    <xdr:to>
      <xdr:col>0</xdr:col>
      <xdr:colOff>1419225</xdr:colOff>
      <xdr:row>23</xdr:row>
      <xdr:rowOff>276225</xdr:rowOff>
    </xdr:to>
    <xdr:pic>
      <xdr:nvPicPr>
        <xdr:cNvPr id="1" name="Picture 6"/>
        <xdr:cNvPicPr preferRelativeResize="1">
          <a:picLocks noChangeAspect="1"/>
        </xdr:cNvPicPr>
      </xdr:nvPicPr>
      <xdr:blipFill>
        <a:blip r:embed="rId1"/>
        <a:stretch>
          <a:fillRect/>
        </a:stretch>
      </xdr:blipFill>
      <xdr:spPr>
        <a:xfrm>
          <a:off x="0" y="5238750"/>
          <a:ext cx="1419225"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23</xdr:row>
      <xdr:rowOff>28575</xdr:rowOff>
    </xdr:from>
    <xdr:to>
      <xdr:col>0</xdr:col>
      <xdr:colOff>1419225</xdr:colOff>
      <xdr:row>23</xdr:row>
      <xdr:rowOff>276225</xdr:rowOff>
    </xdr:to>
    <xdr:pic>
      <xdr:nvPicPr>
        <xdr:cNvPr id="1" name="Picture 5"/>
        <xdr:cNvPicPr preferRelativeResize="1">
          <a:picLocks noChangeAspect="1"/>
        </xdr:cNvPicPr>
      </xdr:nvPicPr>
      <xdr:blipFill>
        <a:blip r:embed="rId1"/>
        <a:stretch>
          <a:fillRect/>
        </a:stretch>
      </xdr:blipFill>
      <xdr:spPr>
        <a:xfrm>
          <a:off x="9525" y="5410200"/>
          <a:ext cx="14097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28575</xdr:rowOff>
    </xdr:from>
    <xdr:to>
      <xdr:col>1</xdr:col>
      <xdr:colOff>0</xdr:colOff>
      <xdr:row>23</xdr:row>
      <xdr:rowOff>276225</xdr:rowOff>
    </xdr:to>
    <xdr:pic>
      <xdr:nvPicPr>
        <xdr:cNvPr id="1" name="Picture 5"/>
        <xdr:cNvPicPr preferRelativeResize="1">
          <a:picLocks noChangeAspect="1"/>
        </xdr:cNvPicPr>
      </xdr:nvPicPr>
      <xdr:blipFill>
        <a:blip r:embed="rId1"/>
        <a:stretch>
          <a:fillRect/>
        </a:stretch>
      </xdr:blipFill>
      <xdr:spPr>
        <a:xfrm>
          <a:off x="0" y="5457825"/>
          <a:ext cx="142875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38100</xdr:rowOff>
    </xdr:from>
    <xdr:to>
      <xdr:col>2</xdr:col>
      <xdr:colOff>0</xdr:colOff>
      <xdr:row>40</xdr:row>
      <xdr:rowOff>276225</xdr:rowOff>
    </xdr:to>
    <xdr:pic>
      <xdr:nvPicPr>
        <xdr:cNvPr id="1" name="Picture 5"/>
        <xdr:cNvPicPr preferRelativeResize="1">
          <a:picLocks noChangeAspect="1"/>
        </xdr:cNvPicPr>
      </xdr:nvPicPr>
      <xdr:blipFill>
        <a:blip r:embed="rId1"/>
        <a:stretch>
          <a:fillRect/>
        </a:stretch>
      </xdr:blipFill>
      <xdr:spPr>
        <a:xfrm>
          <a:off x="0" y="7705725"/>
          <a:ext cx="1371600"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28575</xdr:rowOff>
    </xdr:from>
    <xdr:to>
      <xdr:col>2</xdr:col>
      <xdr:colOff>0</xdr:colOff>
      <xdr:row>40</xdr:row>
      <xdr:rowOff>266700</xdr:rowOff>
    </xdr:to>
    <xdr:pic>
      <xdr:nvPicPr>
        <xdr:cNvPr id="1" name="Picture 5"/>
        <xdr:cNvPicPr preferRelativeResize="1">
          <a:picLocks noChangeAspect="1"/>
        </xdr:cNvPicPr>
      </xdr:nvPicPr>
      <xdr:blipFill>
        <a:blip r:embed="rId1"/>
        <a:stretch>
          <a:fillRect/>
        </a:stretch>
      </xdr:blipFill>
      <xdr:spPr>
        <a:xfrm>
          <a:off x="0" y="7658100"/>
          <a:ext cx="13716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7"/>
  <sheetViews>
    <sheetView tabSelected="1" zoomScalePageLayoutView="0" workbookViewId="0" topLeftCell="A1">
      <selection activeCell="A1" sqref="A1"/>
    </sheetView>
  </sheetViews>
  <sheetFormatPr defaultColWidth="9.140625" defaultRowHeight="12.75"/>
  <cols>
    <col min="1" max="1" width="21.421875" style="0" customWidth="1"/>
    <col min="2" max="2" width="7.28125" style="0" customWidth="1"/>
    <col min="3" max="3" width="1.7109375" style="0" customWidth="1"/>
    <col min="4" max="4" width="11.421875" style="0" customWidth="1"/>
    <col min="5" max="5" width="1.7109375" style="0" customWidth="1"/>
    <col min="6" max="6" width="9.57421875" style="0" customWidth="1"/>
    <col min="7" max="7" width="10.140625" style="0" customWidth="1"/>
    <col min="9" max="9" width="1.7109375" style="0" customWidth="1"/>
    <col min="10" max="10" width="11.421875" style="0" customWidth="1"/>
  </cols>
  <sheetData>
    <row r="1" ht="15.75" customHeight="1">
      <c r="A1" s="27" t="s">
        <v>98</v>
      </c>
    </row>
    <row r="2" spans="1:8" ht="20.25" customHeight="1">
      <c r="A2" s="164" t="s">
        <v>125</v>
      </c>
      <c r="B2" s="165"/>
      <c r="C2" s="165"/>
      <c r="D2" s="165"/>
      <c r="E2" s="165"/>
      <c r="F2" s="165"/>
      <c r="G2" s="165"/>
      <c r="H2" s="165"/>
    </row>
    <row r="4" spans="1:10" ht="26.25" customHeight="1">
      <c r="A4" s="166" t="s">
        <v>161</v>
      </c>
      <c r="B4" s="167"/>
      <c r="C4" s="167"/>
      <c r="D4" s="167"/>
      <c r="E4" s="167"/>
      <c r="F4" s="167"/>
      <c r="G4" s="167"/>
      <c r="H4" s="167"/>
      <c r="I4" s="167"/>
      <c r="J4" s="167"/>
    </row>
    <row r="5" spans="1:10" ht="7.5" customHeight="1">
      <c r="A5" s="75"/>
      <c r="B5" s="76"/>
      <c r="C5" s="76"/>
      <c r="D5" s="76"/>
      <c r="E5" s="76"/>
      <c r="F5" s="76"/>
      <c r="G5" s="76"/>
      <c r="H5" s="76"/>
      <c r="I5" s="76"/>
      <c r="J5" s="76"/>
    </row>
    <row r="6" spans="1:12" ht="26.25" customHeight="1">
      <c r="A6" s="168" t="s">
        <v>162</v>
      </c>
      <c r="B6" s="169"/>
      <c r="C6" s="169"/>
      <c r="D6" s="169"/>
      <c r="E6" s="169"/>
      <c r="F6" s="169"/>
      <c r="G6" s="169"/>
      <c r="H6" s="169"/>
      <c r="I6" s="169"/>
      <c r="J6" s="169"/>
      <c r="K6" s="23"/>
      <c r="L6" s="23"/>
    </row>
    <row r="7" spans="1:10" ht="18.75" customHeight="1">
      <c r="A7" s="119" t="s">
        <v>0</v>
      </c>
      <c r="B7" s="121" t="s">
        <v>35</v>
      </c>
      <c r="C7" s="121"/>
      <c r="D7" s="170" t="s">
        <v>131</v>
      </c>
      <c r="E7" s="82"/>
      <c r="F7" s="172" t="s">
        <v>1</v>
      </c>
      <c r="G7" s="172"/>
      <c r="H7" s="172"/>
      <c r="I7" s="122"/>
      <c r="J7" s="170" t="s">
        <v>2</v>
      </c>
    </row>
    <row r="8" spans="1:10" ht="18.75" customHeight="1">
      <c r="A8" s="2"/>
      <c r="B8" s="2"/>
      <c r="C8" s="2"/>
      <c r="D8" s="171"/>
      <c r="E8" s="123"/>
      <c r="F8" s="123" t="s">
        <v>3</v>
      </c>
      <c r="G8" s="123" t="s">
        <v>132</v>
      </c>
      <c r="H8" s="10" t="s">
        <v>4</v>
      </c>
      <c r="I8" s="10"/>
      <c r="J8" s="171"/>
    </row>
    <row r="9" spans="1:10" ht="15" customHeight="1">
      <c r="A9" s="1" t="s">
        <v>138</v>
      </c>
      <c r="B9" s="3">
        <v>1993</v>
      </c>
      <c r="C9" s="3"/>
      <c r="D9" s="65">
        <v>34400</v>
      </c>
      <c r="E9" s="65"/>
      <c r="F9" s="4">
        <v>8391</v>
      </c>
      <c r="G9" s="4">
        <v>21795</v>
      </c>
      <c r="H9" s="4">
        <v>30186</v>
      </c>
      <c r="I9" s="4"/>
      <c r="J9" s="1">
        <v>27.8</v>
      </c>
    </row>
    <row r="10" spans="1:10" ht="15" customHeight="1">
      <c r="A10" s="15" t="s">
        <v>140</v>
      </c>
      <c r="B10" s="3">
        <v>1994</v>
      </c>
      <c r="C10" s="3"/>
      <c r="D10" s="65">
        <v>35200</v>
      </c>
      <c r="E10" s="65"/>
      <c r="F10" s="4">
        <v>8586</v>
      </c>
      <c r="G10" s="4">
        <v>22302</v>
      </c>
      <c r="H10" s="4">
        <v>30888</v>
      </c>
      <c r="I10" s="4"/>
      <c r="J10" s="1">
        <v>27.8</v>
      </c>
    </row>
    <row r="11" spans="1:10" ht="15" customHeight="1">
      <c r="A11" s="15" t="s">
        <v>140</v>
      </c>
      <c r="B11" s="3">
        <v>1995</v>
      </c>
      <c r="C11" s="3"/>
      <c r="D11" s="65">
        <v>35700</v>
      </c>
      <c r="E11" s="65"/>
      <c r="F11" s="4">
        <v>8707</v>
      </c>
      <c r="G11" s="4">
        <v>22619</v>
      </c>
      <c r="H11" s="4">
        <v>31326</v>
      </c>
      <c r="I11" s="4"/>
      <c r="J11" s="1">
        <v>27.8</v>
      </c>
    </row>
    <row r="12" spans="1:10" ht="15" customHeight="1">
      <c r="A12" s="15" t="s">
        <v>140</v>
      </c>
      <c r="B12" s="3">
        <v>1996</v>
      </c>
      <c r="C12" s="3"/>
      <c r="D12" s="65">
        <v>36200</v>
      </c>
      <c r="E12" s="65"/>
      <c r="F12" s="4">
        <v>8829</v>
      </c>
      <c r="G12" s="4">
        <v>22936</v>
      </c>
      <c r="H12" s="4">
        <v>31765</v>
      </c>
      <c r="I12" s="4"/>
      <c r="J12" s="1">
        <v>27.8</v>
      </c>
    </row>
    <row r="13" spans="1:10" ht="15" customHeight="1">
      <c r="A13" s="15" t="s">
        <v>140</v>
      </c>
      <c r="B13" s="3">
        <v>1997</v>
      </c>
      <c r="C13" s="3"/>
      <c r="D13" s="65">
        <v>36300</v>
      </c>
      <c r="E13" s="65"/>
      <c r="F13" s="4">
        <v>8854</v>
      </c>
      <c r="G13" s="4">
        <v>22999</v>
      </c>
      <c r="H13" s="4">
        <v>31853</v>
      </c>
      <c r="I13" s="4"/>
      <c r="J13" s="1">
        <v>27.8</v>
      </c>
    </row>
    <row r="14" spans="1:10" ht="15" customHeight="1">
      <c r="A14" s="15" t="s">
        <v>140</v>
      </c>
      <c r="B14" s="3">
        <v>1998</v>
      </c>
      <c r="C14" s="3"/>
      <c r="D14" s="65">
        <v>36400</v>
      </c>
      <c r="E14" s="65"/>
      <c r="F14" s="4">
        <v>8878</v>
      </c>
      <c r="G14" s="4">
        <v>23063</v>
      </c>
      <c r="H14" s="4">
        <v>31941</v>
      </c>
      <c r="I14" s="4"/>
      <c r="J14" s="1">
        <v>27.8</v>
      </c>
    </row>
    <row r="15" spans="1:10" ht="15" customHeight="1">
      <c r="A15" s="15" t="s">
        <v>140</v>
      </c>
      <c r="B15" s="3">
        <v>1999</v>
      </c>
      <c r="C15" s="3"/>
      <c r="D15" s="65">
        <v>36400</v>
      </c>
      <c r="E15" s="65"/>
      <c r="F15" s="4">
        <v>8878</v>
      </c>
      <c r="G15" s="4">
        <v>23063</v>
      </c>
      <c r="H15" s="4">
        <v>31941</v>
      </c>
      <c r="I15" s="4"/>
      <c r="J15" s="1">
        <v>27.8</v>
      </c>
    </row>
    <row r="16" spans="1:10" ht="15" customHeight="1">
      <c r="A16" s="15" t="s">
        <v>140</v>
      </c>
      <c r="B16" s="3">
        <v>2000</v>
      </c>
      <c r="C16" s="3"/>
      <c r="D16" s="70">
        <v>36600</v>
      </c>
      <c r="E16" s="70"/>
      <c r="F16" s="4">
        <v>8927</v>
      </c>
      <c r="G16" s="4">
        <v>23189</v>
      </c>
      <c r="H16" s="4">
        <v>32116</v>
      </c>
      <c r="I16" s="4"/>
      <c r="J16" s="1">
        <v>27.8</v>
      </c>
    </row>
    <row r="17" spans="1:10" ht="15" customHeight="1">
      <c r="A17" s="15" t="s">
        <v>139</v>
      </c>
      <c r="B17" s="21">
        <v>2001</v>
      </c>
      <c r="C17" s="21"/>
      <c r="D17" s="70">
        <v>36900</v>
      </c>
      <c r="E17" s="70"/>
      <c r="F17" s="19">
        <v>9000</v>
      </c>
      <c r="G17" s="19">
        <v>23379</v>
      </c>
      <c r="H17" s="19">
        <v>32379</v>
      </c>
      <c r="I17" s="19"/>
      <c r="J17" s="15">
        <v>27.8</v>
      </c>
    </row>
    <row r="18" spans="1:10" ht="15" customHeight="1">
      <c r="A18" s="1" t="s">
        <v>138</v>
      </c>
      <c r="B18" s="3">
        <v>2001</v>
      </c>
      <c r="C18" s="3"/>
      <c r="D18" s="70">
        <v>36900</v>
      </c>
      <c r="E18" s="70"/>
      <c r="F18" s="4">
        <v>11140</v>
      </c>
      <c r="G18" s="4">
        <v>21240</v>
      </c>
      <c r="H18" s="4">
        <v>32380</v>
      </c>
      <c r="I18" s="4"/>
      <c r="J18" s="1">
        <v>34.4</v>
      </c>
    </row>
    <row r="19" spans="1:10" ht="15" customHeight="1">
      <c r="A19" s="15" t="s">
        <v>140</v>
      </c>
      <c r="B19" s="21">
        <v>2002</v>
      </c>
      <c r="C19" s="21"/>
      <c r="D19" s="70">
        <v>37900</v>
      </c>
      <c r="E19" s="70"/>
      <c r="F19" s="19">
        <v>11440</v>
      </c>
      <c r="G19" s="19">
        <v>21820</v>
      </c>
      <c r="H19" s="19">
        <v>33260</v>
      </c>
      <c r="I19" s="19"/>
      <c r="J19" s="1">
        <v>34.4</v>
      </c>
    </row>
    <row r="20" spans="1:10" ht="15" customHeight="1">
      <c r="A20" s="15" t="s">
        <v>140</v>
      </c>
      <c r="B20" s="21">
        <v>2003</v>
      </c>
      <c r="C20" s="21"/>
      <c r="D20" s="70">
        <v>38600</v>
      </c>
      <c r="E20" s="70"/>
      <c r="F20" s="19">
        <v>11640</v>
      </c>
      <c r="G20" s="19">
        <v>22240</v>
      </c>
      <c r="H20" s="19">
        <v>33880</v>
      </c>
      <c r="I20" s="19"/>
      <c r="J20" s="1">
        <v>34.4</v>
      </c>
    </row>
    <row r="21" spans="1:10" ht="15" customHeight="1">
      <c r="A21" s="15" t="s">
        <v>140</v>
      </c>
      <c r="B21" s="21">
        <v>2004</v>
      </c>
      <c r="C21" s="21"/>
      <c r="D21" s="70">
        <v>39300</v>
      </c>
      <c r="E21" s="70"/>
      <c r="F21" s="19">
        <v>11860</v>
      </c>
      <c r="G21" s="19">
        <v>22640</v>
      </c>
      <c r="H21" s="19">
        <v>34500</v>
      </c>
      <c r="I21" s="19"/>
      <c r="J21" s="1">
        <v>34.4</v>
      </c>
    </row>
    <row r="22" spans="1:10" ht="15" customHeight="1">
      <c r="A22" s="15" t="s">
        <v>140</v>
      </c>
      <c r="B22" s="21">
        <v>2005</v>
      </c>
      <c r="C22" s="21"/>
      <c r="D22" s="70">
        <v>39400</v>
      </c>
      <c r="E22" s="70"/>
      <c r="F22" s="19">
        <v>11880</v>
      </c>
      <c r="G22" s="19">
        <v>22700</v>
      </c>
      <c r="H22" s="19">
        <v>34580</v>
      </c>
      <c r="I22" s="19"/>
      <c r="J22" s="1">
        <v>34.4</v>
      </c>
    </row>
    <row r="23" spans="1:10" ht="15" customHeight="1">
      <c r="A23" s="15" t="s">
        <v>139</v>
      </c>
      <c r="B23" s="21">
        <v>2006</v>
      </c>
      <c r="C23" s="21"/>
      <c r="D23" s="70">
        <v>39700</v>
      </c>
      <c r="E23" s="70"/>
      <c r="F23" s="19">
        <v>11980</v>
      </c>
      <c r="G23" s="19">
        <v>22860</v>
      </c>
      <c r="H23" s="19">
        <v>34840</v>
      </c>
      <c r="I23" s="19"/>
      <c r="J23" s="1">
        <v>34.4</v>
      </c>
    </row>
    <row r="24" spans="1:10" ht="15" customHeight="1">
      <c r="A24" s="15" t="s">
        <v>138</v>
      </c>
      <c r="B24" s="21">
        <v>2006</v>
      </c>
      <c r="C24" s="21"/>
      <c r="D24" s="70">
        <v>39700</v>
      </c>
      <c r="E24" s="70"/>
      <c r="F24" s="19">
        <v>12460</v>
      </c>
      <c r="G24" s="19">
        <v>23820</v>
      </c>
      <c r="H24" s="19">
        <v>36280</v>
      </c>
      <c r="I24" s="19"/>
      <c r="J24" s="15">
        <v>34.3</v>
      </c>
    </row>
    <row r="25" spans="1:12" ht="15" customHeight="1">
      <c r="A25" s="2" t="s">
        <v>140</v>
      </c>
      <c r="B25" s="124">
        <v>2007</v>
      </c>
      <c r="C25" s="124"/>
      <c r="D25" s="103">
        <v>40300</v>
      </c>
      <c r="E25" s="103"/>
      <c r="F25" s="63">
        <v>12640</v>
      </c>
      <c r="G25" s="63">
        <v>24180</v>
      </c>
      <c r="H25" s="63">
        <v>36820</v>
      </c>
      <c r="I25" s="63"/>
      <c r="J25" s="2">
        <v>34.3</v>
      </c>
      <c r="K25" s="6"/>
      <c r="L25" s="6"/>
    </row>
    <row r="26" spans="1:12" ht="24" customHeight="1">
      <c r="A26" s="32"/>
      <c r="B26" s="44"/>
      <c r="C26" s="44"/>
      <c r="D26" s="43"/>
      <c r="E26" s="43"/>
      <c r="F26" s="45"/>
      <c r="G26" s="45"/>
      <c r="H26" s="45"/>
      <c r="I26" s="45"/>
      <c r="J26" s="39"/>
      <c r="K26" s="6"/>
      <c r="L26" s="6"/>
    </row>
    <row r="27" spans="1:12" ht="39" customHeight="1">
      <c r="A27" s="173" t="s">
        <v>202</v>
      </c>
      <c r="B27" s="174"/>
      <c r="C27" s="174"/>
      <c r="D27" s="174"/>
      <c r="E27" s="174"/>
      <c r="F27" s="174"/>
      <c r="G27" s="174"/>
      <c r="H27" s="174"/>
      <c r="I27" s="174"/>
      <c r="J27" s="174"/>
      <c r="K27" s="26"/>
      <c r="L27" s="26"/>
    </row>
    <row r="31" spans="1:10" ht="27" customHeight="1">
      <c r="A31" s="166" t="s">
        <v>163</v>
      </c>
      <c r="B31" s="167"/>
      <c r="C31" s="167"/>
      <c r="D31" s="167"/>
      <c r="E31" s="167"/>
      <c r="F31" s="167"/>
      <c r="G31" s="167"/>
      <c r="H31" s="167"/>
      <c r="I31" s="167"/>
      <c r="J31" s="167"/>
    </row>
    <row r="32" spans="1:10" ht="7.5" customHeight="1">
      <c r="A32" s="75"/>
      <c r="B32" s="76"/>
      <c r="C32" s="76"/>
      <c r="D32" s="76"/>
      <c r="E32" s="76"/>
      <c r="F32" s="76"/>
      <c r="G32" s="76"/>
      <c r="H32" s="76"/>
      <c r="I32" s="76"/>
      <c r="J32" s="76"/>
    </row>
    <row r="33" spans="1:12" ht="24.75" customHeight="1">
      <c r="A33" s="168" t="s">
        <v>164</v>
      </c>
      <c r="B33" s="169"/>
      <c r="C33" s="169"/>
      <c r="D33" s="169"/>
      <c r="E33" s="169"/>
      <c r="F33" s="169"/>
      <c r="G33" s="169"/>
      <c r="H33" s="169"/>
      <c r="I33" s="169"/>
      <c r="J33" s="169"/>
      <c r="K33" s="6"/>
      <c r="L33" s="6"/>
    </row>
    <row r="34" spans="1:12" ht="21" customHeight="1">
      <c r="A34" s="119" t="s">
        <v>0</v>
      </c>
      <c r="B34" s="121" t="s">
        <v>35</v>
      </c>
      <c r="C34" s="121"/>
      <c r="D34" s="82" t="s">
        <v>142</v>
      </c>
      <c r="E34" s="82"/>
      <c r="F34" s="172" t="s">
        <v>1</v>
      </c>
      <c r="G34" s="172"/>
      <c r="H34" s="172"/>
      <c r="I34" s="122"/>
      <c r="J34" s="170" t="s">
        <v>2</v>
      </c>
      <c r="K34" s="18"/>
      <c r="L34" s="18"/>
    </row>
    <row r="35" spans="1:10" ht="16.5" customHeight="1">
      <c r="A35" s="2"/>
      <c r="B35" s="2"/>
      <c r="C35" s="2"/>
      <c r="D35" s="123" t="s">
        <v>143</v>
      </c>
      <c r="E35" s="123"/>
      <c r="F35" s="123" t="s">
        <v>3</v>
      </c>
      <c r="G35" s="123" t="s">
        <v>132</v>
      </c>
      <c r="H35" s="10" t="s">
        <v>4</v>
      </c>
      <c r="I35" s="10"/>
      <c r="J35" s="171"/>
    </row>
    <row r="36" spans="1:10" ht="18.75" customHeight="1">
      <c r="A36" s="15" t="s">
        <v>138</v>
      </c>
      <c r="B36" s="21">
        <v>2001</v>
      </c>
      <c r="C36" s="21"/>
      <c r="D36" s="70">
        <v>36900</v>
      </c>
      <c r="E36" s="70"/>
      <c r="F36" s="19">
        <v>26560</v>
      </c>
      <c r="G36" s="19">
        <v>5820</v>
      </c>
      <c r="H36" s="19">
        <v>32380</v>
      </c>
      <c r="I36" s="19"/>
      <c r="J36" s="125">
        <v>82</v>
      </c>
    </row>
    <row r="37" spans="1:10" ht="15" customHeight="1">
      <c r="A37" s="15" t="s">
        <v>140</v>
      </c>
      <c r="B37" s="21">
        <v>2002</v>
      </c>
      <c r="C37" s="21"/>
      <c r="D37" s="70">
        <v>37900</v>
      </c>
      <c r="E37" s="70"/>
      <c r="F37" s="19">
        <v>27280</v>
      </c>
      <c r="G37" s="19">
        <v>5980</v>
      </c>
      <c r="H37" s="19">
        <v>33260</v>
      </c>
      <c r="I37" s="19"/>
      <c r="J37" s="125">
        <v>82</v>
      </c>
    </row>
    <row r="38" spans="1:10" ht="15" customHeight="1">
      <c r="A38" s="15" t="s">
        <v>140</v>
      </c>
      <c r="B38" s="21">
        <v>2003</v>
      </c>
      <c r="C38" s="21"/>
      <c r="D38" s="70">
        <v>38600</v>
      </c>
      <c r="E38" s="70"/>
      <c r="F38" s="19">
        <v>27780</v>
      </c>
      <c r="G38" s="19">
        <v>6100</v>
      </c>
      <c r="H38" s="19">
        <v>33880</v>
      </c>
      <c r="I38" s="19"/>
      <c r="J38" s="125">
        <v>82</v>
      </c>
    </row>
    <row r="39" spans="1:10" ht="15" customHeight="1">
      <c r="A39" s="15" t="s">
        <v>140</v>
      </c>
      <c r="B39" s="21">
        <v>2004</v>
      </c>
      <c r="C39" s="21"/>
      <c r="D39" s="70">
        <v>39300</v>
      </c>
      <c r="E39" s="70"/>
      <c r="F39" s="19">
        <v>28280</v>
      </c>
      <c r="G39" s="19">
        <v>6220</v>
      </c>
      <c r="H39" s="19">
        <v>34500</v>
      </c>
      <c r="I39" s="19"/>
      <c r="J39" s="125">
        <v>82</v>
      </c>
    </row>
    <row r="40" spans="1:10" ht="15" customHeight="1">
      <c r="A40" s="15" t="s">
        <v>140</v>
      </c>
      <c r="B40" s="21">
        <v>2005</v>
      </c>
      <c r="C40" s="21"/>
      <c r="D40" s="70">
        <v>39400</v>
      </c>
      <c r="E40" s="70"/>
      <c r="F40" s="19">
        <v>28360</v>
      </c>
      <c r="G40" s="19">
        <v>6220</v>
      </c>
      <c r="H40" s="19">
        <v>34580</v>
      </c>
      <c r="I40" s="19"/>
      <c r="J40" s="125">
        <v>82</v>
      </c>
    </row>
    <row r="41" spans="1:10" ht="15" customHeight="1">
      <c r="A41" s="15" t="s">
        <v>139</v>
      </c>
      <c r="B41" s="21">
        <v>2006</v>
      </c>
      <c r="C41" s="21"/>
      <c r="D41" s="70">
        <v>39700</v>
      </c>
      <c r="E41" s="70"/>
      <c r="F41" s="19">
        <v>28580</v>
      </c>
      <c r="G41" s="19">
        <v>6260</v>
      </c>
      <c r="H41" s="19">
        <v>34840</v>
      </c>
      <c r="I41" s="19"/>
      <c r="J41" s="125">
        <v>82</v>
      </c>
    </row>
    <row r="42" spans="1:10" ht="15" customHeight="1">
      <c r="A42" s="15" t="s">
        <v>138</v>
      </c>
      <c r="B42" s="21">
        <v>2006</v>
      </c>
      <c r="C42" s="21"/>
      <c r="D42" s="70">
        <v>39700</v>
      </c>
      <c r="E42" s="70"/>
      <c r="F42" s="19">
        <v>29060</v>
      </c>
      <c r="G42" s="19">
        <v>7220</v>
      </c>
      <c r="H42" s="19">
        <v>36280</v>
      </c>
      <c r="I42" s="19"/>
      <c r="J42" s="125">
        <v>80.1</v>
      </c>
    </row>
    <row r="43" spans="1:10" ht="15" customHeight="1">
      <c r="A43" s="2" t="s">
        <v>140</v>
      </c>
      <c r="B43" s="124">
        <v>2007</v>
      </c>
      <c r="C43" s="124"/>
      <c r="D43" s="103">
        <v>40300</v>
      </c>
      <c r="E43" s="103"/>
      <c r="F43" s="63">
        <v>29480</v>
      </c>
      <c r="G43" s="63">
        <v>7340</v>
      </c>
      <c r="H43" s="63">
        <v>36820</v>
      </c>
      <c r="I43" s="63"/>
      <c r="J43" s="126">
        <v>80.1</v>
      </c>
    </row>
    <row r="44" spans="1:10" ht="24" customHeight="1">
      <c r="A44" s="39"/>
      <c r="B44" s="44"/>
      <c r="C44" s="44"/>
      <c r="D44" s="43"/>
      <c r="E44" s="43"/>
      <c r="F44" s="45"/>
      <c r="G44" s="45"/>
      <c r="H44" s="45"/>
      <c r="I44" s="45"/>
      <c r="J44" s="64"/>
    </row>
    <row r="45" spans="1:13" ht="36.75" customHeight="1">
      <c r="A45" s="162" t="s">
        <v>141</v>
      </c>
      <c r="B45" s="163"/>
      <c r="C45" s="163"/>
      <c r="D45" s="163"/>
      <c r="E45" s="163"/>
      <c r="F45" s="163"/>
      <c r="G45" s="163"/>
      <c r="H45" s="163"/>
      <c r="I45" s="163"/>
      <c r="J45" s="163"/>
      <c r="K45" s="17"/>
      <c r="L45" s="17"/>
      <c r="M45" s="16"/>
    </row>
    <row r="46" spans="1:9" ht="12.75" customHeight="1">
      <c r="A46" s="28"/>
      <c r="B46" s="28"/>
      <c r="C46" s="28"/>
      <c r="D46" s="28"/>
      <c r="E46" s="28"/>
      <c r="F46" s="28"/>
      <c r="G46" s="28"/>
      <c r="H46" s="28"/>
      <c r="I46" s="28"/>
    </row>
    <row r="47" ht="12.75">
      <c r="A47" s="28"/>
    </row>
  </sheetData>
  <sheetProtection/>
  <mergeCells count="12">
    <mergeCell ref="F34:H34"/>
    <mergeCell ref="J34:J35"/>
    <mergeCell ref="A45:J45"/>
    <mergeCell ref="A2:H2"/>
    <mergeCell ref="A31:J31"/>
    <mergeCell ref="A33:J33"/>
    <mergeCell ref="J7:J8"/>
    <mergeCell ref="A4:J4"/>
    <mergeCell ref="A6:J6"/>
    <mergeCell ref="D7:D8"/>
    <mergeCell ref="F7:H7"/>
    <mergeCell ref="A27:J27"/>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N54"/>
  <sheetViews>
    <sheetView zoomScalePageLayoutView="0" workbookViewId="0" topLeftCell="A1">
      <selection activeCell="A3" sqref="A3:L3"/>
    </sheetView>
  </sheetViews>
  <sheetFormatPr defaultColWidth="9.140625" defaultRowHeight="12.75"/>
  <cols>
    <col min="1" max="1" width="11.28125" style="0" customWidth="1"/>
    <col min="2" max="2" width="9.421875" style="0" customWidth="1"/>
    <col min="3" max="3" width="1.7109375" style="0" customWidth="1"/>
    <col min="4" max="4" width="8.28125" style="0" customWidth="1"/>
    <col min="5" max="5" width="1.421875" style="0" customWidth="1"/>
    <col min="6" max="6" width="7.57421875" style="0" customWidth="1"/>
    <col min="7" max="7" width="7.140625" style="0" customWidth="1"/>
    <col min="8" max="8" width="9.28125" style="0" customWidth="1"/>
    <col min="9" max="9" width="1.7109375" style="0" customWidth="1"/>
    <col min="10" max="10" width="8.7109375" style="0" customWidth="1"/>
    <col min="11" max="11" width="8.00390625" style="0" customWidth="1"/>
    <col min="12" max="12" width="8.7109375" style="0" customWidth="1"/>
    <col min="13" max="13" width="8.00390625" style="0" customWidth="1"/>
  </cols>
  <sheetData>
    <row r="1" spans="1:13" ht="27" customHeight="1">
      <c r="A1" s="166" t="s">
        <v>174</v>
      </c>
      <c r="B1" s="167"/>
      <c r="C1" s="167"/>
      <c r="D1" s="167"/>
      <c r="E1" s="167"/>
      <c r="F1" s="167"/>
      <c r="G1" s="167"/>
      <c r="H1" s="167"/>
      <c r="I1" s="167"/>
      <c r="J1" s="167"/>
      <c r="K1" s="167"/>
      <c r="L1" s="167"/>
      <c r="M1" s="76"/>
    </row>
    <row r="2" spans="1:13" ht="7.5" customHeight="1">
      <c r="A2" s="75"/>
      <c r="B2" s="76"/>
      <c r="C2" s="76"/>
      <c r="D2" s="76"/>
      <c r="E2" s="76"/>
      <c r="F2" s="76"/>
      <c r="G2" s="76"/>
      <c r="H2" s="76"/>
      <c r="I2" s="76"/>
      <c r="J2" s="76"/>
      <c r="K2" s="76"/>
      <c r="L2" s="76"/>
      <c r="M2" s="76"/>
    </row>
    <row r="3" spans="1:13" ht="27" customHeight="1">
      <c r="A3" s="169" t="s">
        <v>213</v>
      </c>
      <c r="B3" s="169"/>
      <c r="C3" s="169"/>
      <c r="D3" s="169"/>
      <c r="E3" s="169"/>
      <c r="F3" s="169"/>
      <c r="G3" s="169"/>
      <c r="H3" s="169"/>
      <c r="I3" s="169"/>
      <c r="J3" s="169"/>
      <c r="K3" s="169"/>
      <c r="L3" s="169"/>
      <c r="M3" s="26"/>
    </row>
    <row r="4" spans="1:14" ht="24.75" customHeight="1">
      <c r="A4" s="21" t="s">
        <v>117</v>
      </c>
      <c r="B4" s="120" t="s">
        <v>60</v>
      </c>
      <c r="C4" s="82"/>
      <c r="D4" s="180" t="s">
        <v>61</v>
      </c>
      <c r="E4" s="180"/>
      <c r="F4" s="186"/>
      <c r="G4" s="186"/>
      <c r="H4" s="186"/>
      <c r="I4" s="71"/>
      <c r="J4" s="180" t="s">
        <v>63</v>
      </c>
      <c r="K4" s="186"/>
      <c r="L4" s="186"/>
      <c r="M4" s="21"/>
      <c r="N4" s="37"/>
    </row>
    <row r="5" spans="1:14" ht="48" customHeight="1">
      <c r="A5" s="5" t="s">
        <v>151</v>
      </c>
      <c r="B5" s="10" t="s">
        <v>107</v>
      </c>
      <c r="C5" s="10"/>
      <c r="D5" s="10" t="s">
        <v>122</v>
      </c>
      <c r="E5" s="96" t="s">
        <v>124</v>
      </c>
      <c r="F5" s="10" t="s">
        <v>108</v>
      </c>
      <c r="G5" s="10" t="s">
        <v>9</v>
      </c>
      <c r="H5" s="10" t="s">
        <v>169</v>
      </c>
      <c r="I5" s="10"/>
      <c r="J5" s="10" t="s">
        <v>29</v>
      </c>
      <c r="K5" s="10" t="s">
        <v>41</v>
      </c>
      <c r="L5" s="10" t="s">
        <v>46</v>
      </c>
      <c r="M5" s="6"/>
      <c r="N5" s="20"/>
    </row>
    <row r="6" spans="1:14" ht="18.75" customHeight="1">
      <c r="A6" s="88" t="s">
        <v>13</v>
      </c>
      <c r="B6" s="116">
        <v>100</v>
      </c>
      <c r="C6" s="116"/>
      <c r="D6" s="116">
        <v>100</v>
      </c>
      <c r="E6" s="116"/>
      <c r="F6" s="116">
        <v>100</v>
      </c>
      <c r="G6" s="116">
        <v>100</v>
      </c>
      <c r="H6" s="116">
        <v>100</v>
      </c>
      <c r="I6" s="116"/>
      <c r="J6" s="116">
        <v>100</v>
      </c>
      <c r="K6" s="116">
        <v>100</v>
      </c>
      <c r="L6" s="116">
        <v>100</v>
      </c>
      <c r="N6" s="7"/>
    </row>
    <row r="7" spans="1:14" ht="12.75">
      <c r="A7" s="3" t="s">
        <v>152</v>
      </c>
      <c r="B7" s="7">
        <v>2.7</v>
      </c>
      <c r="C7" s="97"/>
      <c r="D7" s="7">
        <v>3.4</v>
      </c>
      <c r="E7" s="97"/>
      <c r="F7" s="7">
        <v>6.7</v>
      </c>
      <c r="G7" s="7">
        <v>4.3</v>
      </c>
      <c r="H7" s="7">
        <v>3.9</v>
      </c>
      <c r="I7" s="97"/>
      <c r="J7" s="135" t="s">
        <v>54</v>
      </c>
      <c r="K7" s="7">
        <v>5.9</v>
      </c>
      <c r="L7" s="7">
        <v>0.3</v>
      </c>
      <c r="N7" s="4"/>
    </row>
    <row r="8" spans="1:14" ht="12.75">
      <c r="A8" s="3" t="s">
        <v>16</v>
      </c>
      <c r="B8" s="7">
        <v>24.5</v>
      </c>
      <c r="C8" s="97"/>
      <c r="D8" s="7">
        <v>27.6</v>
      </c>
      <c r="E8" s="97"/>
      <c r="F8" s="7">
        <v>25.4</v>
      </c>
      <c r="G8" s="7">
        <v>24.3</v>
      </c>
      <c r="H8" s="7">
        <v>24.5</v>
      </c>
      <c r="I8" s="97"/>
      <c r="J8" s="7">
        <v>4.5</v>
      </c>
      <c r="K8" s="7">
        <v>20.6</v>
      </c>
      <c r="L8" s="7">
        <v>5.2</v>
      </c>
      <c r="N8" s="4"/>
    </row>
    <row r="9" spans="1:14" ht="12.75">
      <c r="A9" s="3" t="s">
        <v>17</v>
      </c>
      <c r="B9" s="7">
        <v>26.2</v>
      </c>
      <c r="C9" s="97"/>
      <c r="D9" s="7">
        <v>20.7</v>
      </c>
      <c r="E9" s="97"/>
      <c r="F9" s="7">
        <v>19</v>
      </c>
      <c r="G9" s="7">
        <v>23.7</v>
      </c>
      <c r="H9" s="7">
        <v>24.3</v>
      </c>
      <c r="I9" s="97"/>
      <c r="J9" s="7">
        <v>19.4</v>
      </c>
      <c r="K9" s="7">
        <v>20.6</v>
      </c>
      <c r="L9" s="7">
        <v>19.5</v>
      </c>
      <c r="N9" s="4"/>
    </row>
    <row r="10" spans="1:14" ht="12.75">
      <c r="A10" s="3" t="s">
        <v>18</v>
      </c>
      <c r="B10" s="7">
        <v>21.7</v>
      </c>
      <c r="C10" s="97"/>
      <c r="D10" s="7">
        <v>20.7</v>
      </c>
      <c r="E10" s="97"/>
      <c r="F10" s="7">
        <v>21.5</v>
      </c>
      <c r="G10" s="7">
        <v>21.4</v>
      </c>
      <c r="H10" s="7">
        <v>21.5</v>
      </c>
      <c r="I10" s="97"/>
      <c r="J10" s="7">
        <v>25.7</v>
      </c>
      <c r="K10" s="7">
        <v>26.5</v>
      </c>
      <c r="L10" s="7">
        <v>25.8</v>
      </c>
      <c r="N10" s="4"/>
    </row>
    <row r="11" spans="1:14" ht="12.75">
      <c r="A11" s="3" t="s">
        <v>19</v>
      </c>
      <c r="B11" s="7">
        <v>15.3</v>
      </c>
      <c r="C11" s="97"/>
      <c r="D11" s="7">
        <v>6.9</v>
      </c>
      <c r="E11" s="97"/>
      <c r="F11" s="7">
        <v>16.5</v>
      </c>
      <c r="G11" s="7">
        <v>15.3</v>
      </c>
      <c r="H11" s="7">
        <v>15.4</v>
      </c>
      <c r="I11" s="97"/>
      <c r="J11" s="7">
        <v>23.8</v>
      </c>
      <c r="K11" s="7">
        <v>11.8</v>
      </c>
      <c r="L11" s="7">
        <v>23.3</v>
      </c>
      <c r="N11" s="4"/>
    </row>
    <row r="12" spans="1:14" ht="12.75">
      <c r="A12" s="3" t="s">
        <v>20</v>
      </c>
      <c r="B12" s="7">
        <v>7.5</v>
      </c>
      <c r="C12" s="97"/>
      <c r="D12" s="7">
        <v>10.3</v>
      </c>
      <c r="E12" s="97"/>
      <c r="F12" s="7">
        <v>7.9</v>
      </c>
      <c r="G12" s="7">
        <v>8.4</v>
      </c>
      <c r="H12" s="7">
        <v>8.1</v>
      </c>
      <c r="I12" s="97"/>
      <c r="J12" s="7">
        <v>17.6</v>
      </c>
      <c r="K12" s="135">
        <v>11.8</v>
      </c>
      <c r="L12" s="7">
        <v>17.4</v>
      </c>
      <c r="N12" s="4"/>
    </row>
    <row r="13" spans="1:14" ht="12.75">
      <c r="A13" s="3" t="s">
        <v>21</v>
      </c>
      <c r="B13" s="7">
        <v>2</v>
      </c>
      <c r="C13" s="97"/>
      <c r="D13" s="135">
        <v>10.3</v>
      </c>
      <c r="E13" s="106"/>
      <c r="F13" s="7">
        <v>3</v>
      </c>
      <c r="G13" s="7">
        <v>2.5</v>
      </c>
      <c r="H13" s="7">
        <v>2.4</v>
      </c>
      <c r="I13" s="97"/>
      <c r="J13" s="7">
        <v>8.6</v>
      </c>
      <c r="K13" s="135">
        <v>2.9</v>
      </c>
      <c r="L13" s="7">
        <v>8.4</v>
      </c>
      <c r="N13" s="4"/>
    </row>
    <row r="14" spans="1:14" ht="12.75">
      <c r="A14" s="3" t="s">
        <v>22</v>
      </c>
      <c r="B14" s="135" t="s">
        <v>54</v>
      </c>
      <c r="C14" s="97"/>
      <c r="D14" s="138" t="s">
        <v>54</v>
      </c>
      <c r="E14" s="118"/>
      <c r="F14" s="138" t="s">
        <v>54</v>
      </c>
      <c r="G14" s="7">
        <v>0</v>
      </c>
      <c r="H14" s="7">
        <v>0</v>
      </c>
      <c r="I14" s="97"/>
      <c r="J14" s="7">
        <v>0.3</v>
      </c>
      <c r="K14" s="135">
        <v>0</v>
      </c>
      <c r="L14" s="7">
        <v>0.3</v>
      </c>
      <c r="N14" s="4"/>
    </row>
    <row r="15" spans="1:14" ht="12.75">
      <c r="A15" s="3" t="s">
        <v>129</v>
      </c>
      <c r="B15" s="4">
        <v>10703</v>
      </c>
      <c r="C15" s="91"/>
      <c r="D15" s="4">
        <v>29</v>
      </c>
      <c r="E15" s="91"/>
      <c r="F15" s="4">
        <v>1658</v>
      </c>
      <c r="G15" s="4">
        <v>17651</v>
      </c>
      <c r="H15" s="4">
        <v>30041</v>
      </c>
      <c r="I15" s="91"/>
      <c r="J15" s="4">
        <v>731</v>
      </c>
      <c r="K15" s="4">
        <v>34</v>
      </c>
      <c r="L15" s="4">
        <v>765</v>
      </c>
      <c r="N15" s="4"/>
    </row>
    <row r="16" spans="1:14" ht="12.75">
      <c r="A16" s="3"/>
      <c r="B16" s="4"/>
      <c r="C16" s="91"/>
      <c r="D16" s="4"/>
      <c r="E16" s="91"/>
      <c r="F16" s="4"/>
      <c r="G16" s="91"/>
      <c r="H16" s="4"/>
      <c r="I16" s="91"/>
      <c r="J16" s="4"/>
      <c r="K16" s="4"/>
      <c r="L16" s="4"/>
      <c r="N16" s="4"/>
    </row>
    <row r="17" spans="1:14" ht="16.5" customHeight="1">
      <c r="A17" s="14" t="s">
        <v>15</v>
      </c>
      <c r="B17" s="116">
        <v>100</v>
      </c>
      <c r="C17" s="116"/>
      <c r="D17" s="116">
        <v>100</v>
      </c>
      <c r="E17" s="116"/>
      <c r="F17" s="116">
        <v>100</v>
      </c>
      <c r="G17" s="116">
        <v>100</v>
      </c>
      <c r="H17" s="116">
        <v>100</v>
      </c>
      <c r="I17" s="116"/>
      <c r="J17" s="116">
        <v>100</v>
      </c>
      <c r="K17" s="116">
        <v>100</v>
      </c>
      <c r="L17" s="116">
        <v>100</v>
      </c>
      <c r="N17" s="4"/>
    </row>
    <row r="18" spans="1:14" ht="12.75">
      <c r="A18" s="3" t="s">
        <v>152</v>
      </c>
      <c r="B18" s="7">
        <v>3.6</v>
      </c>
      <c r="C18" s="97"/>
      <c r="D18" s="7">
        <v>11.1</v>
      </c>
      <c r="E18" s="97"/>
      <c r="F18" s="7">
        <v>12.9</v>
      </c>
      <c r="G18" s="7">
        <v>7.1</v>
      </c>
      <c r="H18" s="7">
        <v>6.3</v>
      </c>
      <c r="I18" s="97"/>
      <c r="J18" s="135" t="s">
        <v>54</v>
      </c>
      <c r="K18" s="135" t="s">
        <v>54</v>
      </c>
      <c r="L18" s="135" t="s">
        <v>54</v>
      </c>
      <c r="N18" s="4"/>
    </row>
    <row r="19" spans="1:14" ht="12.75">
      <c r="A19" s="3" t="s">
        <v>16</v>
      </c>
      <c r="B19" s="7">
        <v>25.1</v>
      </c>
      <c r="C19" s="97"/>
      <c r="D19" s="7">
        <v>22.2</v>
      </c>
      <c r="E19" s="97"/>
      <c r="F19" s="7">
        <v>35.9</v>
      </c>
      <c r="G19" s="7">
        <v>31.6</v>
      </c>
      <c r="H19" s="7">
        <v>29.6</v>
      </c>
      <c r="I19" s="97"/>
      <c r="J19" s="135">
        <v>8</v>
      </c>
      <c r="K19" s="7">
        <v>24.2</v>
      </c>
      <c r="L19" s="7">
        <v>17.2</v>
      </c>
      <c r="N19" s="4"/>
    </row>
    <row r="20" spans="1:14" ht="12.75">
      <c r="A20" s="3" t="s">
        <v>17</v>
      </c>
      <c r="B20" s="7">
        <v>22.8</v>
      </c>
      <c r="C20" s="97"/>
      <c r="D20" s="7">
        <v>33.3</v>
      </c>
      <c r="E20" s="97"/>
      <c r="F20" s="7">
        <v>16</v>
      </c>
      <c r="G20" s="7">
        <v>20.9</v>
      </c>
      <c r="H20" s="7">
        <v>21.2</v>
      </c>
      <c r="I20" s="97"/>
      <c r="J20" s="7">
        <v>16</v>
      </c>
      <c r="K20" s="7">
        <v>30.3</v>
      </c>
      <c r="L20" s="7">
        <v>24.1</v>
      </c>
      <c r="N20" s="4"/>
    </row>
    <row r="21" spans="1:14" ht="12.75">
      <c r="A21" s="3" t="s">
        <v>18</v>
      </c>
      <c r="B21" s="7">
        <v>19.1</v>
      </c>
      <c r="C21" s="97"/>
      <c r="D21" s="7">
        <v>22.2</v>
      </c>
      <c r="E21" s="97"/>
      <c r="F21" s="7">
        <v>11.3</v>
      </c>
      <c r="G21" s="7">
        <v>16.7</v>
      </c>
      <c r="H21" s="7">
        <v>17.1</v>
      </c>
      <c r="I21" s="97"/>
      <c r="J21" s="7">
        <v>32</v>
      </c>
      <c r="K21" s="7">
        <v>15.2</v>
      </c>
      <c r="L21" s="7">
        <v>22.4</v>
      </c>
      <c r="N21" s="4"/>
    </row>
    <row r="22" spans="1:14" ht="12.75">
      <c r="A22" s="3" t="s">
        <v>19</v>
      </c>
      <c r="B22" s="7">
        <v>15.7</v>
      </c>
      <c r="C22" s="97"/>
      <c r="D22" s="7">
        <v>11.1</v>
      </c>
      <c r="E22" s="97"/>
      <c r="F22" s="7">
        <v>12.2</v>
      </c>
      <c r="G22" s="7">
        <v>13.1</v>
      </c>
      <c r="H22" s="7">
        <v>14</v>
      </c>
      <c r="I22" s="97"/>
      <c r="J22" s="7">
        <v>32</v>
      </c>
      <c r="K22" s="7">
        <v>18.2</v>
      </c>
      <c r="L22" s="7">
        <v>24.1</v>
      </c>
      <c r="N22" s="4"/>
    </row>
    <row r="23" spans="1:14" ht="12.75">
      <c r="A23" s="3" t="s">
        <v>20</v>
      </c>
      <c r="B23" s="7">
        <v>10.4</v>
      </c>
      <c r="C23" s="97"/>
      <c r="D23" s="135" t="s">
        <v>54</v>
      </c>
      <c r="E23" s="106"/>
      <c r="F23" s="7">
        <v>9</v>
      </c>
      <c r="G23" s="7">
        <v>8.1</v>
      </c>
      <c r="H23" s="7">
        <v>9</v>
      </c>
      <c r="I23" s="97"/>
      <c r="J23" s="135" t="s">
        <v>54</v>
      </c>
      <c r="K23" s="7">
        <v>6.1</v>
      </c>
      <c r="L23" s="7">
        <v>3.4</v>
      </c>
      <c r="N23" s="4"/>
    </row>
    <row r="24" spans="1:14" ht="12.75">
      <c r="A24" s="3" t="s">
        <v>21</v>
      </c>
      <c r="B24" s="7">
        <v>3.3</v>
      </c>
      <c r="C24" s="97"/>
      <c r="D24" s="135" t="s">
        <v>54</v>
      </c>
      <c r="E24" s="106"/>
      <c r="F24" s="135">
        <v>2.6</v>
      </c>
      <c r="G24" s="7">
        <v>2.4</v>
      </c>
      <c r="H24" s="7">
        <v>2.8</v>
      </c>
      <c r="I24" s="97"/>
      <c r="J24" s="7">
        <v>12</v>
      </c>
      <c r="K24" s="135">
        <v>6.1</v>
      </c>
      <c r="L24" s="7">
        <v>8.6</v>
      </c>
      <c r="N24" s="4"/>
    </row>
    <row r="25" spans="1:14" ht="12.75">
      <c r="A25" s="3" t="s">
        <v>22</v>
      </c>
      <c r="B25" s="135" t="s">
        <v>54</v>
      </c>
      <c r="C25" s="118"/>
      <c r="D25" s="135" t="s">
        <v>54</v>
      </c>
      <c r="E25" s="106"/>
      <c r="F25" s="135">
        <v>0</v>
      </c>
      <c r="G25" s="7">
        <v>0</v>
      </c>
      <c r="H25" s="7">
        <v>0</v>
      </c>
      <c r="I25" s="97"/>
      <c r="J25" s="135" t="s">
        <v>54</v>
      </c>
      <c r="K25" s="135" t="s">
        <v>54</v>
      </c>
      <c r="L25" s="135" t="s">
        <v>54</v>
      </c>
      <c r="N25" s="4"/>
    </row>
    <row r="26" spans="1:14" ht="12.75">
      <c r="A26" s="21" t="s">
        <v>130</v>
      </c>
      <c r="B26" s="19">
        <v>3604</v>
      </c>
      <c r="C26" s="92"/>
      <c r="D26" s="19">
        <v>9</v>
      </c>
      <c r="E26" s="92"/>
      <c r="F26" s="19">
        <v>875</v>
      </c>
      <c r="G26" s="19">
        <v>5362</v>
      </c>
      <c r="H26" s="19">
        <v>9850</v>
      </c>
      <c r="I26" s="92"/>
      <c r="J26" s="19">
        <v>25</v>
      </c>
      <c r="K26" s="4">
        <v>33</v>
      </c>
      <c r="L26" s="19">
        <v>58</v>
      </c>
      <c r="N26" s="19"/>
    </row>
    <row r="27" spans="1:14" ht="12.75">
      <c r="A27" s="21"/>
      <c r="B27" s="19"/>
      <c r="C27" s="92"/>
      <c r="D27" s="19"/>
      <c r="E27" s="92"/>
      <c r="F27" s="19"/>
      <c r="G27" s="92"/>
      <c r="H27" s="92"/>
      <c r="I27" s="92"/>
      <c r="J27" s="19"/>
      <c r="K27" s="92"/>
      <c r="L27" s="19"/>
      <c r="N27" s="19"/>
    </row>
    <row r="28" spans="1:12" ht="16.5" customHeight="1">
      <c r="A28" s="14" t="s">
        <v>48</v>
      </c>
      <c r="B28" s="116">
        <v>100</v>
      </c>
      <c r="C28" s="116"/>
      <c r="D28" s="116">
        <v>100</v>
      </c>
      <c r="E28" s="116"/>
      <c r="F28" s="116">
        <v>100</v>
      </c>
      <c r="G28" s="116">
        <v>100</v>
      </c>
      <c r="H28" s="116">
        <v>100</v>
      </c>
      <c r="I28" s="116"/>
      <c r="J28" s="116">
        <v>100</v>
      </c>
      <c r="K28" s="116">
        <v>100</v>
      </c>
      <c r="L28" s="116">
        <v>100</v>
      </c>
    </row>
    <row r="29" spans="1:12" ht="12.75">
      <c r="A29" s="3" t="s">
        <v>152</v>
      </c>
      <c r="B29" s="137">
        <v>2.9</v>
      </c>
      <c r="C29" s="98"/>
      <c r="D29" s="137">
        <v>5.3</v>
      </c>
      <c r="E29" s="98"/>
      <c r="F29" s="137">
        <v>8.8</v>
      </c>
      <c r="G29" s="137">
        <v>4.9</v>
      </c>
      <c r="H29" s="137">
        <v>4.5</v>
      </c>
      <c r="I29" s="98"/>
      <c r="J29" s="136" t="s">
        <v>54</v>
      </c>
      <c r="K29" s="137">
        <v>3</v>
      </c>
      <c r="L29" s="137">
        <v>0.2</v>
      </c>
    </row>
    <row r="30" spans="1:12" ht="12.75">
      <c r="A30" s="3" t="s">
        <v>16</v>
      </c>
      <c r="B30" s="137">
        <v>24.7</v>
      </c>
      <c r="C30" s="98"/>
      <c r="D30" s="137">
        <v>26.3</v>
      </c>
      <c r="E30" s="98"/>
      <c r="F30" s="137">
        <v>29</v>
      </c>
      <c r="G30" s="137">
        <v>26</v>
      </c>
      <c r="H30" s="137">
        <v>25.7</v>
      </c>
      <c r="I30" s="98"/>
      <c r="J30" s="137">
        <v>4.6</v>
      </c>
      <c r="K30" s="137">
        <v>22.4</v>
      </c>
      <c r="L30" s="137">
        <v>6.1</v>
      </c>
    </row>
    <row r="31" spans="1:12" ht="12.75">
      <c r="A31" s="3" t="s">
        <v>17</v>
      </c>
      <c r="B31" s="137">
        <v>25.3</v>
      </c>
      <c r="C31" s="98"/>
      <c r="D31" s="137">
        <v>23.7</v>
      </c>
      <c r="E31" s="98"/>
      <c r="F31" s="137">
        <v>18</v>
      </c>
      <c r="G31" s="137">
        <v>23.1</v>
      </c>
      <c r="H31" s="137">
        <v>23.5</v>
      </c>
      <c r="I31" s="98"/>
      <c r="J31" s="137">
        <v>19.3</v>
      </c>
      <c r="K31" s="137">
        <v>25.4</v>
      </c>
      <c r="L31" s="137">
        <v>19.8</v>
      </c>
    </row>
    <row r="32" spans="1:12" ht="12.75">
      <c r="A32" s="3" t="s">
        <v>18</v>
      </c>
      <c r="B32" s="137">
        <v>21</v>
      </c>
      <c r="C32" s="98"/>
      <c r="D32" s="137">
        <v>21.1</v>
      </c>
      <c r="E32" s="98"/>
      <c r="F32" s="137">
        <v>18</v>
      </c>
      <c r="G32" s="137">
        <v>20.3</v>
      </c>
      <c r="H32" s="137">
        <v>20.4</v>
      </c>
      <c r="I32" s="98"/>
      <c r="J32" s="137">
        <v>25.9</v>
      </c>
      <c r="K32" s="137">
        <v>20.9</v>
      </c>
      <c r="L32" s="137">
        <v>25.5</v>
      </c>
    </row>
    <row r="33" spans="1:12" ht="12.75">
      <c r="A33" s="3" t="s">
        <v>19</v>
      </c>
      <c r="B33" s="137">
        <v>15.4</v>
      </c>
      <c r="C33" s="98"/>
      <c r="D33" s="137">
        <v>7.9</v>
      </c>
      <c r="E33" s="98"/>
      <c r="F33" s="137">
        <v>15</v>
      </c>
      <c r="G33" s="137">
        <v>14.8</v>
      </c>
      <c r="H33" s="137">
        <v>15</v>
      </c>
      <c r="I33" s="98"/>
      <c r="J33" s="137">
        <v>24.1</v>
      </c>
      <c r="K33" s="137">
        <v>14.9</v>
      </c>
      <c r="L33" s="137">
        <v>23.3</v>
      </c>
    </row>
    <row r="34" spans="1:12" ht="12.75">
      <c r="A34" s="3" t="s">
        <v>20</v>
      </c>
      <c r="B34" s="137">
        <v>8.3</v>
      </c>
      <c r="C34" s="98"/>
      <c r="D34" s="137">
        <v>7.9</v>
      </c>
      <c r="E34" s="98"/>
      <c r="F34" s="137">
        <v>8.3</v>
      </c>
      <c r="G34" s="137">
        <v>8.3</v>
      </c>
      <c r="H34" s="137">
        <v>8.3</v>
      </c>
      <c r="I34" s="98"/>
      <c r="J34" s="137">
        <v>17.1</v>
      </c>
      <c r="K34" s="137">
        <v>9</v>
      </c>
      <c r="L34" s="137">
        <v>16.4</v>
      </c>
    </row>
    <row r="35" spans="1:12" ht="12.75">
      <c r="A35" s="3" t="s">
        <v>21</v>
      </c>
      <c r="B35" s="137">
        <v>2.3</v>
      </c>
      <c r="C35" s="98"/>
      <c r="D35" s="136">
        <v>7.9</v>
      </c>
      <c r="E35" s="107"/>
      <c r="F35" s="137">
        <v>2.9</v>
      </c>
      <c r="G35" s="137">
        <v>2.5</v>
      </c>
      <c r="H35" s="137">
        <v>2.5</v>
      </c>
      <c r="I35" s="98"/>
      <c r="J35" s="137">
        <v>8.7</v>
      </c>
      <c r="K35" s="136">
        <v>4.5</v>
      </c>
      <c r="L35" s="137">
        <v>8.4</v>
      </c>
    </row>
    <row r="36" spans="1:12" ht="12.75">
      <c r="A36" s="3" t="s">
        <v>22</v>
      </c>
      <c r="B36" s="136" t="s">
        <v>54</v>
      </c>
      <c r="C36" s="98"/>
      <c r="D36" s="136" t="s">
        <v>54</v>
      </c>
      <c r="E36" s="107"/>
      <c r="F36" s="136" t="s">
        <v>54</v>
      </c>
      <c r="G36" s="137">
        <v>0</v>
      </c>
      <c r="H36" s="137">
        <v>0</v>
      </c>
      <c r="I36" s="98"/>
      <c r="J36" s="137">
        <v>0.3</v>
      </c>
      <c r="K36" s="136" t="s">
        <v>54</v>
      </c>
      <c r="L36" s="137">
        <v>0.2</v>
      </c>
    </row>
    <row r="37" spans="1:13" ht="16.5" customHeight="1">
      <c r="A37" s="3" t="s">
        <v>45</v>
      </c>
      <c r="B37" s="19">
        <v>14307</v>
      </c>
      <c r="C37" s="94"/>
      <c r="D37" s="63">
        <v>38</v>
      </c>
      <c r="E37" s="94"/>
      <c r="F37" s="63">
        <v>2533</v>
      </c>
      <c r="G37" s="63">
        <v>23013</v>
      </c>
      <c r="H37" s="63">
        <v>39891</v>
      </c>
      <c r="I37" s="94"/>
      <c r="J37" s="63">
        <v>756</v>
      </c>
      <c r="K37" s="63">
        <v>67</v>
      </c>
      <c r="L37" s="63">
        <v>823</v>
      </c>
      <c r="M37" s="6"/>
    </row>
    <row r="38" spans="1:13" ht="24" customHeight="1">
      <c r="A38" s="86"/>
      <c r="B38" s="87"/>
      <c r="C38" s="19"/>
      <c r="D38" s="19"/>
      <c r="E38" s="19"/>
      <c r="F38" s="19"/>
      <c r="G38" s="19"/>
      <c r="H38" s="19"/>
      <c r="I38" s="19"/>
      <c r="J38" s="19"/>
      <c r="K38" s="19"/>
      <c r="L38" s="19"/>
      <c r="M38" s="6"/>
    </row>
    <row r="39" spans="1:13" ht="69.75" customHeight="1">
      <c r="A39" s="173" t="s">
        <v>175</v>
      </c>
      <c r="B39" s="167"/>
      <c r="C39" s="167"/>
      <c r="D39" s="167"/>
      <c r="E39" s="167"/>
      <c r="F39" s="167"/>
      <c r="G39" s="167"/>
      <c r="H39" s="167"/>
      <c r="I39" s="167"/>
      <c r="J39" s="167"/>
      <c r="K39" s="167"/>
      <c r="L39" s="167"/>
      <c r="M39" s="26"/>
    </row>
    <row r="40" ht="12.75">
      <c r="A40" s="28"/>
    </row>
    <row r="41" spans="1:11" ht="12.75">
      <c r="A41" s="28"/>
      <c r="B41" s="28"/>
      <c r="C41" s="28"/>
      <c r="D41" s="28"/>
      <c r="E41" s="28"/>
      <c r="F41" s="28"/>
      <c r="G41" s="28"/>
      <c r="H41" s="28"/>
      <c r="I41" s="28"/>
      <c r="J41" s="28"/>
      <c r="K41" s="28"/>
    </row>
    <row r="42" ht="12.75">
      <c r="A42" s="28"/>
    </row>
    <row r="51" ht="12.75">
      <c r="A51" s="28"/>
    </row>
    <row r="52" ht="12.75">
      <c r="A52" s="28"/>
    </row>
    <row r="53" spans="1:11" ht="12.75">
      <c r="A53" s="28"/>
      <c r="B53" s="28"/>
      <c r="C53" s="28"/>
      <c r="D53" s="28"/>
      <c r="E53" s="28"/>
      <c r="F53" s="28"/>
      <c r="G53" s="28"/>
      <c r="H53" s="28"/>
      <c r="I53" s="28"/>
      <c r="J53" s="28"/>
      <c r="K53" s="28"/>
    </row>
    <row r="54" ht="12.75">
      <c r="A54" s="28"/>
    </row>
  </sheetData>
  <sheetProtection/>
  <mergeCells count="5">
    <mergeCell ref="A39:L39"/>
    <mergeCell ref="A1:L1"/>
    <mergeCell ref="A3:L3"/>
    <mergeCell ref="J4:L4"/>
    <mergeCell ref="D4:H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J53"/>
  <sheetViews>
    <sheetView zoomScalePageLayoutView="0" workbookViewId="0" topLeftCell="A19">
      <selection activeCell="E43" sqref="E43"/>
    </sheetView>
  </sheetViews>
  <sheetFormatPr defaultColWidth="9.140625" defaultRowHeight="12.75"/>
  <cols>
    <col min="1" max="1" width="21.421875" style="0" customWidth="1"/>
    <col min="2" max="5" width="10.7109375" style="0" customWidth="1"/>
    <col min="6" max="6" width="7.7109375" style="0" customWidth="1"/>
    <col min="7" max="7" width="8.140625" style="0" customWidth="1"/>
    <col min="8" max="8" width="7.28125" style="0" customWidth="1"/>
    <col min="9" max="9" width="7.8515625" style="0" customWidth="1"/>
    <col min="10" max="10" width="8.140625" style="0" customWidth="1"/>
  </cols>
  <sheetData>
    <row r="1" spans="1:10" ht="39.75" customHeight="1">
      <c r="A1" s="166" t="s">
        <v>225</v>
      </c>
      <c r="B1" s="167"/>
      <c r="C1" s="167"/>
      <c r="D1" s="167"/>
      <c r="E1" s="167"/>
      <c r="F1" s="16"/>
      <c r="G1" s="16"/>
      <c r="H1" s="16"/>
      <c r="I1" s="16"/>
      <c r="J1" s="16"/>
    </row>
    <row r="2" spans="1:10" ht="7.5" customHeight="1">
      <c r="A2" s="75"/>
      <c r="B2" s="76"/>
      <c r="C2" s="76"/>
      <c r="D2" s="76"/>
      <c r="E2" s="76"/>
      <c r="F2" s="16"/>
      <c r="G2" s="16"/>
      <c r="H2" s="16"/>
      <c r="I2" s="16"/>
      <c r="J2" s="16"/>
    </row>
    <row r="3" spans="1:10" ht="39.75" customHeight="1">
      <c r="A3" s="169" t="s">
        <v>176</v>
      </c>
      <c r="B3" s="169"/>
      <c r="C3" s="169"/>
      <c r="D3" s="169"/>
      <c r="E3" s="169"/>
      <c r="F3" s="17"/>
      <c r="G3" s="17"/>
      <c r="H3" s="17"/>
      <c r="I3" s="17"/>
      <c r="J3" s="17"/>
    </row>
    <row r="4" spans="1:10" ht="25.5" customHeight="1">
      <c r="A4" s="5" t="s">
        <v>118</v>
      </c>
      <c r="B4" s="59" t="s">
        <v>104</v>
      </c>
      <c r="C4" s="59" t="s">
        <v>103</v>
      </c>
      <c r="D4" s="59" t="s">
        <v>109</v>
      </c>
      <c r="E4" s="59" t="s">
        <v>105</v>
      </c>
      <c r="F4" s="20"/>
      <c r="G4" s="20"/>
      <c r="H4" s="20"/>
      <c r="I4" s="20"/>
      <c r="J4" s="20"/>
    </row>
    <row r="5" spans="1:10" ht="18.75" customHeight="1">
      <c r="A5" s="53" t="s">
        <v>147</v>
      </c>
      <c r="B5" s="53"/>
      <c r="C5" s="54"/>
      <c r="D5" s="54"/>
      <c r="E5" s="54"/>
      <c r="F5" s="54"/>
      <c r="G5" s="54"/>
      <c r="H5" s="54"/>
      <c r="I5" s="54"/>
      <c r="J5" s="54"/>
    </row>
    <row r="6" spans="1:10" ht="18.75" customHeight="1">
      <c r="A6" s="29" t="s">
        <v>11</v>
      </c>
      <c r="B6" s="68">
        <f>B7+B8</f>
        <v>78</v>
      </c>
      <c r="C6" s="69">
        <f>C7+C8</f>
        <v>764</v>
      </c>
      <c r="D6" s="69">
        <f>D7+D8</f>
        <v>5934</v>
      </c>
      <c r="E6" s="69">
        <f>B6+C6+D6</f>
        <v>6776</v>
      </c>
      <c r="F6" s="41"/>
      <c r="G6" s="41"/>
      <c r="H6" s="55"/>
      <c r="I6" s="55"/>
      <c r="J6" s="55"/>
    </row>
    <row r="7" spans="1:10" ht="12.75">
      <c r="A7" s="34" t="s">
        <v>13</v>
      </c>
      <c r="B7" s="40">
        <v>52</v>
      </c>
      <c r="C7" s="41">
        <v>522</v>
      </c>
      <c r="D7" s="41">
        <v>3540</v>
      </c>
      <c r="E7" s="41">
        <f>B7+C7+D7</f>
        <v>4114</v>
      </c>
      <c r="F7" s="41"/>
      <c r="G7" s="41"/>
      <c r="H7" s="41"/>
      <c r="I7" s="41"/>
      <c r="J7" s="41"/>
    </row>
    <row r="8" spans="1:10" ht="12.75">
      <c r="A8" s="34" t="s">
        <v>12</v>
      </c>
      <c r="B8" s="40">
        <v>26</v>
      </c>
      <c r="C8" s="41">
        <v>242</v>
      </c>
      <c r="D8" s="41">
        <v>2394</v>
      </c>
      <c r="E8" s="41">
        <f aca="true" t="shared" si="0" ref="E8:E25">B8+C8+D8</f>
        <v>2662</v>
      </c>
      <c r="F8" s="41"/>
      <c r="G8" s="41"/>
      <c r="H8" s="41"/>
      <c r="I8" s="41"/>
      <c r="J8" s="41"/>
    </row>
    <row r="9" spans="1:10" ht="12.75">
      <c r="A9" s="29" t="s">
        <v>14</v>
      </c>
      <c r="B9" s="68">
        <f>B10+B11</f>
        <v>42</v>
      </c>
      <c r="C9" s="69">
        <f>C10+C11</f>
        <v>205</v>
      </c>
      <c r="D9" s="69">
        <f>D10+D11</f>
        <v>1016</v>
      </c>
      <c r="E9" s="69">
        <f t="shared" si="0"/>
        <v>1263</v>
      </c>
      <c r="F9" s="41"/>
      <c r="G9" s="41"/>
      <c r="H9" s="41"/>
      <c r="I9" s="41"/>
      <c r="J9" s="41"/>
    </row>
    <row r="10" spans="1:10" ht="12.75">
      <c r="A10" s="34" t="s">
        <v>13</v>
      </c>
      <c r="B10" s="139">
        <v>26</v>
      </c>
      <c r="C10" s="41">
        <v>158</v>
      </c>
      <c r="D10" s="41">
        <v>851</v>
      </c>
      <c r="E10" s="41">
        <f t="shared" si="0"/>
        <v>1035</v>
      </c>
      <c r="F10" s="41"/>
      <c r="G10" s="41"/>
      <c r="H10" s="41"/>
      <c r="I10" s="41"/>
      <c r="J10" s="41"/>
    </row>
    <row r="11" spans="1:10" ht="12.75">
      <c r="A11" s="34" t="s">
        <v>12</v>
      </c>
      <c r="B11" s="40">
        <v>16</v>
      </c>
      <c r="C11" s="41">
        <v>47</v>
      </c>
      <c r="D11" s="41">
        <v>165</v>
      </c>
      <c r="E11" s="41">
        <f t="shared" si="0"/>
        <v>228</v>
      </c>
      <c r="F11" s="41"/>
      <c r="G11" s="41"/>
      <c r="H11" s="41"/>
      <c r="I11" s="41"/>
      <c r="J11" s="41"/>
    </row>
    <row r="12" spans="1:10" ht="12.75">
      <c r="A12" s="29" t="s">
        <v>44</v>
      </c>
      <c r="B12" s="68">
        <f aca="true" t="shared" si="1" ref="B12:D14">B6+B9</f>
        <v>120</v>
      </c>
      <c r="C12" s="68">
        <f t="shared" si="1"/>
        <v>969</v>
      </c>
      <c r="D12" s="68">
        <f t="shared" si="1"/>
        <v>6950</v>
      </c>
      <c r="E12" s="69">
        <f t="shared" si="0"/>
        <v>8039</v>
      </c>
      <c r="F12" s="28"/>
      <c r="G12" s="28"/>
      <c r="H12" s="28"/>
      <c r="I12" s="28"/>
      <c r="J12" s="28"/>
    </row>
    <row r="13" spans="1:10" ht="12.75">
      <c r="A13" s="34" t="s">
        <v>13</v>
      </c>
      <c r="B13" s="40">
        <f t="shared" si="1"/>
        <v>78</v>
      </c>
      <c r="C13" s="40">
        <f t="shared" si="1"/>
        <v>680</v>
      </c>
      <c r="D13" s="40">
        <f t="shared" si="1"/>
        <v>4391</v>
      </c>
      <c r="E13" s="41">
        <f t="shared" si="0"/>
        <v>5149</v>
      </c>
      <c r="F13" s="28"/>
      <c r="G13" s="28"/>
      <c r="H13" s="28"/>
      <c r="I13" s="28"/>
      <c r="J13" s="28"/>
    </row>
    <row r="14" spans="1:10" ht="12.75">
      <c r="A14" s="34" t="s">
        <v>12</v>
      </c>
      <c r="B14" s="40">
        <f t="shared" si="1"/>
        <v>42</v>
      </c>
      <c r="C14" s="40">
        <f t="shared" si="1"/>
        <v>289</v>
      </c>
      <c r="D14" s="40">
        <f t="shared" si="1"/>
        <v>2559</v>
      </c>
      <c r="E14" s="41">
        <f t="shared" si="0"/>
        <v>2890</v>
      </c>
      <c r="F14" s="28"/>
      <c r="G14" s="28"/>
      <c r="H14" s="28"/>
      <c r="I14" s="28"/>
      <c r="J14" s="28"/>
    </row>
    <row r="15" spans="2:10" ht="16.5" customHeight="1">
      <c r="B15" s="68"/>
      <c r="C15" s="41"/>
      <c r="D15" s="41"/>
      <c r="E15" s="41"/>
      <c r="F15" s="28"/>
      <c r="G15" s="28"/>
      <c r="H15" s="28"/>
      <c r="I15" s="28"/>
      <c r="J15" s="28"/>
    </row>
    <row r="16" spans="1:10" ht="12.75" customHeight="1">
      <c r="A16" s="29" t="s">
        <v>148</v>
      </c>
      <c r="B16" s="68"/>
      <c r="C16" s="41"/>
      <c r="D16" s="41"/>
      <c r="E16" s="41"/>
      <c r="F16" s="28"/>
      <c r="G16" s="28"/>
      <c r="H16" s="28"/>
      <c r="I16" s="28"/>
      <c r="J16" s="28"/>
    </row>
    <row r="17" spans="1:10" ht="18.75" customHeight="1">
      <c r="A17" s="29" t="s">
        <v>11</v>
      </c>
      <c r="B17" s="68">
        <f>B18+B19</f>
        <v>132</v>
      </c>
      <c r="C17" s="69">
        <f>C18+C19</f>
        <v>821</v>
      </c>
      <c r="D17" s="69">
        <f>D18+D19</f>
        <v>4687</v>
      </c>
      <c r="E17" s="69">
        <f t="shared" si="0"/>
        <v>5640</v>
      </c>
      <c r="F17" s="28"/>
      <c r="G17" s="28"/>
      <c r="H17" s="28"/>
      <c r="I17" s="28"/>
      <c r="J17" s="28"/>
    </row>
    <row r="18" spans="1:10" ht="12.75">
      <c r="A18" s="34" t="s">
        <v>13</v>
      </c>
      <c r="B18" s="40">
        <v>80</v>
      </c>
      <c r="C18" s="41">
        <v>590</v>
      </c>
      <c r="D18" s="41">
        <v>3077</v>
      </c>
      <c r="E18" s="41">
        <f t="shared" si="0"/>
        <v>3747</v>
      </c>
      <c r="F18" s="28"/>
      <c r="G18" s="28"/>
      <c r="H18" s="28"/>
      <c r="I18" s="28"/>
      <c r="J18" s="28"/>
    </row>
    <row r="19" spans="1:10" ht="12.75">
      <c r="A19" s="34" t="s">
        <v>12</v>
      </c>
      <c r="B19" s="40">
        <v>52</v>
      </c>
      <c r="C19" s="41">
        <v>231</v>
      </c>
      <c r="D19" s="41">
        <v>1610</v>
      </c>
      <c r="E19" s="41">
        <f t="shared" si="0"/>
        <v>1893</v>
      </c>
      <c r="F19" s="28"/>
      <c r="G19" s="28"/>
      <c r="H19" s="28"/>
      <c r="I19" s="28"/>
      <c r="J19" s="28"/>
    </row>
    <row r="20" spans="1:10" ht="12.75">
      <c r="A20" s="29" t="s">
        <v>14</v>
      </c>
      <c r="B20" s="68">
        <f>B21+B22</f>
        <v>48</v>
      </c>
      <c r="C20" s="69">
        <f>C21+C22</f>
        <v>293</v>
      </c>
      <c r="D20" s="69">
        <f>D21+D22</f>
        <v>1015</v>
      </c>
      <c r="E20" s="69">
        <f t="shared" si="0"/>
        <v>1356</v>
      </c>
      <c r="F20" s="28"/>
      <c r="G20" s="28"/>
      <c r="H20" s="28"/>
      <c r="I20" s="28"/>
      <c r="J20" s="28"/>
    </row>
    <row r="21" spans="1:10" ht="12.75">
      <c r="A21" s="34" t="s">
        <v>13</v>
      </c>
      <c r="B21" s="139">
        <v>29</v>
      </c>
      <c r="C21" s="41">
        <v>222</v>
      </c>
      <c r="D21" s="41">
        <v>857</v>
      </c>
      <c r="E21" s="41">
        <f t="shared" si="0"/>
        <v>1108</v>
      </c>
      <c r="F21" s="28"/>
      <c r="G21" s="28"/>
      <c r="H21" s="28"/>
      <c r="I21" s="28"/>
      <c r="J21" s="28"/>
    </row>
    <row r="22" spans="1:10" ht="12.75">
      <c r="A22" s="34" t="s">
        <v>12</v>
      </c>
      <c r="B22" s="40">
        <v>19</v>
      </c>
      <c r="C22" s="41">
        <v>71</v>
      </c>
      <c r="D22" s="41">
        <v>158</v>
      </c>
      <c r="E22" s="41">
        <f t="shared" si="0"/>
        <v>248</v>
      </c>
      <c r="F22" s="28"/>
      <c r="G22" s="28"/>
      <c r="H22" s="28"/>
      <c r="I22" s="28"/>
      <c r="J22" s="28"/>
    </row>
    <row r="23" spans="1:10" ht="12.75">
      <c r="A23" s="29" t="s">
        <v>44</v>
      </c>
      <c r="B23" s="68">
        <f aca="true" t="shared" si="2" ref="B23:D25">B17+B20</f>
        <v>180</v>
      </c>
      <c r="C23" s="68">
        <f t="shared" si="2"/>
        <v>1114</v>
      </c>
      <c r="D23" s="68">
        <f t="shared" si="2"/>
        <v>5702</v>
      </c>
      <c r="E23" s="69">
        <f t="shared" si="0"/>
        <v>6996</v>
      </c>
      <c r="F23" s="28"/>
      <c r="G23" s="28"/>
      <c r="H23" s="28"/>
      <c r="I23" s="28"/>
      <c r="J23" s="28"/>
    </row>
    <row r="24" spans="1:10" ht="12.75">
      <c r="A24" s="34" t="s">
        <v>13</v>
      </c>
      <c r="B24" s="40">
        <f t="shared" si="2"/>
        <v>109</v>
      </c>
      <c r="C24" s="40">
        <f t="shared" si="2"/>
        <v>812</v>
      </c>
      <c r="D24" s="40">
        <f t="shared" si="2"/>
        <v>3934</v>
      </c>
      <c r="E24" s="41">
        <f t="shared" si="0"/>
        <v>4855</v>
      </c>
      <c r="F24" s="28"/>
      <c r="G24" s="28"/>
      <c r="H24" s="28"/>
      <c r="I24" s="28"/>
      <c r="J24" s="28"/>
    </row>
    <row r="25" spans="1:10" ht="12.75">
      <c r="A25" s="35" t="s">
        <v>12</v>
      </c>
      <c r="B25" s="46">
        <f t="shared" si="2"/>
        <v>71</v>
      </c>
      <c r="C25" s="46">
        <f t="shared" si="2"/>
        <v>302</v>
      </c>
      <c r="D25" s="46">
        <f t="shared" si="2"/>
        <v>1768</v>
      </c>
      <c r="E25" s="47">
        <f t="shared" si="0"/>
        <v>2141</v>
      </c>
      <c r="F25" s="39"/>
      <c r="G25" s="39"/>
      <c r="H25" s="39"/>
      <c r="I25" s="39"/>
      <c r="J25" s="39"/>
    </row>
    <row r="26" spans="1:10" ht="24" customHeight="1">
      <c r="A26" s="81"/>
      <c r="B26" s="43"/>
      <c r="C26" s="43"/>
      <c r="D26" s="43"/>
      <c r="E26" s="45"/>
      <c r="F26" s="39"/>
      <c r="G26" s="39"/>
      <c r="H26" s="39"/>
      <c r="I26" s="39"/>
      <c r="J26" s="39"/>
    </row>
    <row r="27" spans="1:10" ht="47.25" customHeight="1">
      <c r="A27" s="173" t="s">
        <v>235</v>
      </c>
      <c r="B27" s="174"/>
      <c r="C27" s="174"/>
      <c r="D27" s="174"/>
      <c r="E27" s="174"/>
      <c r="F27" s="167"/>
      <c r="G27" s="26"/>
      <c r="H27" s="26"/>
      <c r="I27" s="28"/>
      <c r="J27" s="28"/>
    </row>
    <row r="28" spans="1:10" ht="12.75">
      <c r="A28" s="28"/>
      <c r="B28" s="28"/>
      <c r="C28" s="28"/>
      <c r="D28" s="28"/>
      <c r="E28" s="28"/>
      <c r="F28" s="28"/>
      <c r="G28" s="28"/>
      <c r="H28" s="28"/>
      <c r="I28" s="28"/>
      <c r="J28" s="28"/>
    </row>
    <row r="29" spans="1:10" ht="12.75">
      <c r="A29" s="33"/>
      <c r="B29" s="33"/>
      <c r="C29" s="16"/>
      <c r="D29" s="16"/>
      <c r="E29" s="16"/>
      <c r="F29" s="16"/>
      <c r="G29" s="16"/>
      <c r="H29" s="16"/>
      <c r="I29" s="16"/>
      <c r="J29" s="16"/>
    </row>
    <row r="30" spans="1:10" ht="12.75">
      <c r="A30" s="17"/>
      <c r="B30" s="17"/>
      <c r="C30" s="17"/>
      <c r="D30" s="17"/>
      <c r="E30" s="17"/>
      <c r="F30" s="17"/>
      <c r="G30" s="17"/>
      <c r="H30" s="17"/>
      <c r="I30" s="17"/>
      <c r="J30" s="17"/>
    </row>
    <row r="31" spans="1:10" ht="12.75">
      <c r="A31" s="28"/>
      <c r="B31" s="28"/>
      <c r="C31" s="28"/>
      <c r="D31" s="28"/>
      <c r="E31" s="28"/>
      <c r="F31" s="28"/>
      <c r="G31" s="28"/>
      <c r="H31" s="28"/>
      <c r="I31" s="28"/>
      <c r="J31" s="28"/>
    </row>
    <row r="32" spans="1:10" ht="12.75">
      <c r="A32" s="28"/>
      <c r="B32" s="28"/>
      <c r="C32" s="28"/>
      <c r="D32" s="28"/>
      <c r="E32" s="28"/>
      <c r="F32" s="28"/>
      <c r="G32" s="28"/>
      <c r="H32" s="28"/>
      <c r="I32" s="28"/>
      <c r="J32" s="28"/>
    </row>
    <row r="33" spans="1:10" ht="12.75">
      <c r="A33" s="28"/>
      <c r="B33" s="28"/>
      <c r="C33" s="28"/>
      <c r="D33" s="28"/>
      <c r="E33" s="28"/>
      <c r="F33" s="28"/>
      <c r="G33" s="28"/>
      <c r="H33" s="28"/>
      <c r="I33" s="28"/>
      <c r="J33" s="28"/>
    </row>
    <row r="34" spans="1:10" ht="12.75">
      <c r="A34" s="28"/>
      <c r="B34" s="28"/>
      <c r="C34" s="28"/>
      <c r="D34" s="28"/>
      <c r="E34" s="28"/>
      <c r="F34" s="28"/>
      <c r="G34" s="28"/>
      <c r="H34" s="28"/>
      <c r="I34" s="28"/>
      <c r="J34" s="28"/>
    </row>
    <row r="35" spans="1:10" ht="12.75">
      <c r="A35" s="28"/>
      <c r="B35" s="28"/>
      <c r="C35" s="28"/>
      <c r="D35" s="28"/>
      <c r="E35" s="28"/>
      <c r="F35" s="28"/>
      <c r="G35" s="28"/>
      <c r="H35" s="28"/>
      <c r="I35" s="28"/>
      <c r="J35" s="28"/>
    </row>
    <row r="36" spans="1:10" ht="12.75">
      <c r="A36" s="28"/>
      <c r="B36" s="28"/>
      <c r="C36" s="28"/>
      <c r="D36" s="28"/>
      <c r="E36" s="28"/>
      <c r="F36" s="28"/>
      <c r="G36" s="28"/>
      <c r="H36" s="28"/>
      <c r="I36" s="28"/>
      <c r="J36" s="28"/>
    </row>
    <row r="37" spans="1:10" ht="12.75">
      <c r="A37" s="28"/>
      <c r="B37" s="28"/>
      <c r="C37" s="28"/>
      <c r="D37" s="28"/>
      <c r="E37" s="28"/>
      <c r="F37" s="28"/>
      <c r="G37" s="28"/>
      <c r="H37" s="28"/>
      <c r="I37" s="28"/>
      <c r="J37" s="28"/>
    </row>
    <row r="38" spans="1:10" ht="12.75">
      <c r="A38" s="28"/>
      <c r="B38" s="28"/>
      <c r="C38" s="28"/>
      <c r="D38" s="28"/>
      <c r="E38" s="28"/>
      <c r="F38" s="28"/>
      <c r="G38" s="28"/>
      <c r="H38" s="28"/>
      <c r="I38" s="28"/>
      <c r="J38" s="28"/>
    </row>
    <row r="39" spans="1:10" ht="12.75">
      <c r="A39" s="28"/>
      <c r="B39" s="28"/>
      <c r="C39" s="28"/>
      <c r="D39" s="28"/>
      <c r="E39" s="28"/>
      <c r="F39" s="28"/>
      <c r="G39" s="28"/>
      <c r="H39" s="28"/>
      <c r="I39" s="28"/>
      <c r="J39" s="28"/>
    </row>
    <row r="40" spans="1:10" ht="12.75">
      <c r="A40" s="28"/>
      <c r="B40" s="28"/>
      <c r="C40" s="28"/>
      <c r="D40" s="28"/>
      <c r="E40" s="28"/>
      <c r="F40" s="28"/>
      <c r="G40" s="28"/>
      <c r="H40" s="28"/>
      <c r="I40" s="28"/>
      <c r="J40" s="28"/>
    </row>
    <row r="41" spans="1:10" ht="12.75">
      <c r="A41" s="28"/>
      <c r="B41" s="28"/>
      <c r="C41" s="28"/>
      <c r="D41" s="28"/>
      <c r="E41" s="28"/>
      <c r="F41" s="28"/>
      <c r="G41" s="28"/>
      <c r="H41" s="28"/>
      <c r="I41" s="28"/>
      <c r="J41" s="28"/>
    </row>
    <row r="42" spans="1:10" ht="12.75">
      <c r="A42" s="28"/>
      <c r="B42" s="28"/>
      <c r="C42" s="28"/>
      <c r="D42" s="28"/>
      <c r="E42" s="28"/>
      <c r="F42" s="28"/>
      <c r="G42" s="28"/>
      <c r="H42" s="28"/>
      <c r="I42" s="28"/>
      <c r="J42" s="28"/>
    </row>
    <row r="43" spans="1:10" ht="12.75">
      <c r="A43" s="28"/>
      <c r="B43" s="28"/>
      <c r="C43" s="28"/>
      <c r="D43" s="28"/>
      <c r="E43" s="28"/>
      <c r="F43" s="28"/>
      <c r="G43" s="28"/>
      <c r="H43" s="28"/>
      <c r="I43" s="28"/>
      <c r="J43" s="28"/>
    </row>
    <row r="44" spans="1:10" ht="12.75">
      <c r="A44" s="28"/>
      <c r="B44" s="28"/>
      <c r="C44" s="28"/>
      <c r="D44" s="28"/>
      <c r="E44" s="28"/>
      <c r="F44" s="28"/>
      <c r="G44" s="28"/>
      <c r="H44" s="28"/>
      <c r="I44" s="28"/>
      <c r="J44" s="28"/>
    </row>
    <row r="45" spans="1:10" ht="12.75">
      <c r="A45" s="28"/>
      <c r="B45" s="28"/>
      <c r="C45" s="28"/>
      <c r="D45" s="28"/>
      <c r="E45" s="28"/>
      <c r="F45" s="28"/>
      <c r="G45" s="28"/>
      <c r="H45" s="28"/>
      <c r="I45" s="28"/>
      <c r="J45" s="28"/>
    </row>
    <row r="46" spans="1:10" ht="12.75">
      <c r="A46" s="28"/>
      <c r="B46" s="28"/>
      <c r="C46" s="28"/>
      <c r="D46" s="28"/>
      <c r="E46" s="28"/>
      <c r="F46" s="28"/>
      <c r="G46" s="28"/>
      <c r="H46" s="28"/>
      <c r="I46" s="28"/>
      <c r="J46" s="28"/>
    </row>
    <row r="47" spans="1:10" ht="12.75">
      <c r="A47" s="28"/>
      <c r="B47" s="28"/>
      <c r="C47" s="28"/>
      <c r="D47" s="28"/>
      <c r="E47" s="28"/>
      <c r="F47" s="28"/>
      <c r="G47" s="28"/>
      <c r="H47" s="28"/>
      <c r="I47" s="28"/>
      <c r="J47" s="28"/>
    </row>
    <row r="48" spans="1:10" ht="12.75">
      <c r="A48" s="28"/>
      <c r="B48" s="28"/>
      <c r="C48" s="28"/>
      <c r="D48" s="28"/>
      <c r="E48" s="28"/>
      <c r="F48" s="28"/>
      <c r="G48" s="28"/>
      <c r="H48" s="28"/>
      <c r="I48" s="28"/>
      <c r="J48" s="28"/>
    </row>
    <row r="49" spans="1:10" ht="12.75">
      <c r="A49" s="28"/>
      <c r="B49" s="28"/>
      <c r="C49" s="28"/>
      <c r="D49" s="28"/>
      <c r="E49" s="28"/>
      <c r="F49" s="28"/>
      <c r="G49" s="28"/>
      <c r="H49" s="28"/>
      <c r="I49" s="28"/>
      <c r="J49" s="28"/>
    </row>
    <row r="50" spans="1:10" ht="12.75">
      <c r="A50" s="28"/>
      <c r="B50" s="28"/>
      <c r="C50" s="28"/>
      <c r="D50" s="28"/>
      <c r="E50" s="28"/>
      <c r="F50" s="28"/>
      <c r="G50" s="28"/>
      <c r="H50" s="28"/>
      <c r="I50" s="28"/>
      <c r="J50" s="28"/>
    </row>
    <row r="51" spans="1:10" ht="12.75">
      <c r="A51" s="28"/>
      <c r="B51" s="28"/>
      <c r="C51" s="28"/>
      <c r="D51" s="28"/>
      <c r="E51" s="28"/>
      <c r="F51" s="28"/>
      <c r="G51" s="28"/>
      <c r="H51" s="28"/>
      <c r="I51" s="28"/>
      <c r="J51" s="28"/>
    </row>
    <row r="52" spans="1:10" ht="12.75">
      <c r="A52" s="28"/>
      <c r="B52" s="28"/>
      <c r="C52" s="28"/>
      <c r="D52" s="28"/>
      <c r="E52" s="28"/>
      <c r="F52" s="28"/>
      <c r="G52" s="28"/>
      <c r="H52" s="28"/>
      <c r="I52" s="28"/>
      <c r="J52" s="28"/>
    </row>
    <row r="53" spans="1:10" ht="12.75">
      <c r="A53" s="28"/>
      <c r="B53" s="28"/>
      <c r="C53" s="28"/>
      <c r="D53" s="28"/>
      <c r="E53" s="28"/>
      <c r="F53" s="28"/>
      <c r="G53" s="28"/>
      <c r="H53" s="28"/>
      <c r="I53" s="28"/>
      <c r="J53" s="28"/>
    </row>
  </sheetData>
  <sheetProtection/>
  <mergeCells count="3">
    <mergeCell ref="A1:E1"/>
    <mergeCell ref="A3:E3"/>
    <mergeCell ref="A27:F27"/>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2.xml><?xml version="1.0" encoding="utf-8"?>
<worksheet xmlns="http://schemas.openxmlformats.org/spreadsheetml/2006/main" xmlns:r="http://schemas.openxmlformats.org/officeDocument/2006/relationships">
  <dimension ref="A1:H27"/>
  <sheetViews>
    <sheetView zoomScalePageLayoutView="0" workbookViewId="0" topLeftCell="A22">
      <selection activeCell="E34" sqref="E34"/>
    </sheetView>
  </sheetViews>
  <sheetFormatPr defaultColWidth="9.140625" defaultRowHeight="12.75"/>
  <cols>
    <col min="1" max="1" width="20.8515625" style="0" customWidth="1"/>
    <col min="2" max="3" width="10.7109375" style="0" customWidth="1"/>
    <col min="4" max="4" width="12.28125" style="0" customWidth="1"/>
    <col min="5" max="5" width="13.140625" style="0" customWidth="1"/>
  </cols>
  <sheetData>
    <row r="1" spans="1:6" ht="42" customHeight="1">
      <c r="A1" s="166" t="s">
        <v>224</v>
      </c>
      <c r="B1" s="167"/>
      <c r="C1" s="167"/>
      <c r="D1" s="167"/>
      <c r="E1" s="167"/>
      <c r="F1" s="165"/>
    </row>
    <row r="2" spans="1:5" ht="7.5" customHeight="1">
      <c r="A2" s="75"/>
      <c r="B2" s="76"/>
      <c r="C2" s="76"/>
      <c r="D2" s="76"/>
      <c r="E2" s="76"/>
    </row>
    <row r="3" spans="1:5" ht="39.75" customHeight="1">
      <c r="A3" s="169" t="s">
        <v>177</v>
      </c>
      <c r="B3" s="169"/>
      <c r="C3" s="169"/>
      <c r="D3" s="169"/>
      <c r="E3" s="169"/>
    </row>
    <row r="4" spans="1:5" ht="27.75" customHeight="1">
      <c r="A4" s="5" t="s">
        <v>118</v>
      </c>
      <c r="B4" s="59" t="s">
        <v>104</v>
      </c>
      <c r="C4" s="59" t="s">
        <v>103</v>
      </c>
      <c r="D4" s="59" t="s">
        <v>144</v>
      </c>
      <c r="E4" s="59" t="s">
        <v>105</v>
      </c>
    </row>
    <row r="5" spans="1:5" ht="18.75" customHeight="1">
      <c r="A5" s="53" t="s">
        <v>147</v>
      </c>
      <c r="B5" s="53"/>
      <c r="C5" s="54"/>
      <c r="D5" s="54"/>
      <c r="E5" s="54"/>
    </row>
    <row r="6" spans="1:5" ht="18.75" customHeight="1">
      <c r="A6" s="29" t="s">
        <v>11</v>
      </c>
      <c r="B6" s="69">
        <f>B7+B8</f>
        <v>22</v>
      </c>
      <c r="C6" s="69">
        <f>C7+C8</f>
        <v>552</v>
      </c>
      <c r="D6" s="69">
        <f>D7+D8</f>
        <v>5892</v>
      </c>
      <c r="E6" s="69">
        <f>B6+C6+D6</f>
        <v>6466</v>
      </c>
    </row>
    <row r="7" spans="1:5" ht="12.75">
      <c r="A7" s="34" t="s">
        <v>13</v>
      </c>
      <c r="B7" s="40">
        <v>15</v>
      </c>
      <c r="C7" s="41">
        <v>360</v>
      </c>
      <c r="D7" s="41">
        <v>3502</v>
      </c>
      <c r="E7" s="41">
        <f aca="true" t="shared" si="0" ref="E7:E25">B7+C7+D7</f>
        <v>3877</v>
      </c>
    </row>
    <row r="8" spans="1:5" ht="12.75">
      <c r="A8" s="34" t="s">
        <v>12</v>
      </c>
      <c r="B8" s="40">
        <v>7</v>
      </c>
      <c r="C8" s="41">
        <v>192</v>
      </c>
      <c r="D8" s="41">
        <v>2390</v>
      </c>
      <c r="E8" s="41">
        <f t="shared" si="0"/>
        <v>2589</v>
      </c>
    </row>
    <row r="9" spans="1:5" ht="12.75">
      <c r="A9" s="29" t="s">
        <v>14</v>
      </c>
      <c r="B9" s="68">
        <f>SUM(B10:B11)</f>
        <v>11</v>
      </c>
      <c r="C9" s="68">
        <f>C10+C11</f>
        <v>130</v>
      </c>
      <c r="D9" s="68">
        <f>D10+D11</f>
        <v>908</v>
      </c>
      <c r="E9" s="69">
        <f t="shared" si="0"/>
        <v>1049</v>
      </c>
    </row>
    <row r="10" spans="1:5" ht="12.75">
      <c r="A10" s="34" t="s">
        <v>13</v>
      </c>
      <c r="B10" s="139">
        <v>6</v>
      </c>
      <c r="C10" s="41">
        <v>99</v>
      </c>
      <c r="D10" s="41">
        <v>746</v>
      </c>
      <c r="E10" s="41">
        <f t="shared" si="0"/>
        <v>851</v>
      </c>
    </row>
    <row r="11" spans="1:5" ht="12.75">
      <c r="A11" s="34" t="s">
        <v>12</v>
      </c>
      <c r="B11" s="40">
        <v>5</v>
      </c>
      <c r="C11" s="41">
        <v>31</v>
      </c>
      <c r="D11" s="41">
        <v>162</v>
      </c>
      <c r="E11" s="41">
        <f>SUM(B11:D11)</f>
        <v>198</v>
      </c>
    </row>
    <row r="12" spans="1:5" ht="12.75">
      <c r="A12" s="29" t="s">
        <v>44</v>
      </c>
      <c r="B12" s="68">
        <f aca="true" t="shared" si="1" ref="B12:D14">B6+B9</f>
        <v>33</v>
      </c>
      <c r="C12" s="68">
        <f t="shared" si="1"/>
        <v>682</v>
      </c>
      <c r="D12" s="68">
        <f t="shared" si="1"/>
        <v>6800</v>
      </c>
      <c r="E12" s="69">
        <f t="shared" si="0"/>
        <v>7515</v>
      </c>
    </row>
    <row r="13" spans="1:5" ht="12.75">
      <c r="A13" s="34" t="s">
        <v>13</v>
      </c>
      <c r="B13" s="40">
        <f t="shared" si="1"/>
        <v>21</v>
      </c>
      <c r="C13" s="40">
        <f t="shared" si="1"/>
        <v>459</v>
      </c>
      <c r="D13" s="40">
        <f t="shared" si="1"/>
        <v>4248</v>
      </c>
      <c r="E13" s="41">
        <f t="shared" si="0"/>
        <v>4728</v>
      </c>
    </row>
    <row r="14" spans="1:5" ht="12.75">
      <c r="A14" s="34" t="s">
        <v>12</v>
      </c>
      <c r="B14" s="40">
        <f t="shared" si="1"/>
        <v>12</v>
      </c>
      <c r="C14" s="40">
        <f t="shared" si="1"/>
        <v>223</v>
      </c>
      <c r="D14" s="40">
        <f t="shared" si="1"/>
        <v>2552</v>
      </c>
      <c r="E14" s="41">
        <f t="shared" si="0"/>
        <v>2787</v>
      </c>
    </row>
    <row r="15" spans="2:5" ht="16.5" customHeight="1">
      <c r="B15" s="68"/>
      <c r="C15" s="41"/>
      <c r="D15" s="41"/>
      <c r="E15" s="41"/>
    </row>
    <row r="16" spans="1:5" ht="16.5" customHeight="1">
      <c r="A16" s="29" t="s">
        <v>148</v>
      </c>
      <c r="B16" s="68"/>
      <c r="C16" s="41"/>
      <c r="D16" s="41"/>
      <c r="E16" s="41"/>
    </row>
    <row r="17" spans="1:5" ht="18.75" customHeight="1">
      <c r="A17" s="29" t="s">
        <v>11</v>
      </c>
      <c r="B17" s="68">
        <f>B18+B19</f>
        <v>27</v>
      </c>
      <c r="C17" s="68">
        <f>C18+C19</f>
        <v>527</v>
      </c>
      <c r="D17" s="68">
        <f>D18+D19</f>
        <v>4666</v>
      </c>
      <c r="E17" s="69">
        <f t="shared" si="0"/>
        <v>5220</v>
      </c>
    </row>
    <row r="18" spans="1:5" ht="12.75">
      <c r="A18" s="34" t="s">
        <v>13</v>
      </c>
      <c r="B18" s="40">
        <v>12</v>
      </c>
      <c r="C18" s="41">
        <v>363</v>
      </c>
      <c r="D18" s="41">
        <v>3058</v>
      </c>
      <c r="E18" s="41">
        <f t="shared" si="0"/>
        <v>3433</v>
      </c>
    </row>
    <row r="19" spans="1:5" ht="12.75">
      <c r="A19" s="34" t="s">
        <v>12</v>
      </c>
      <c r="B19" s="40">
        <v>15</v>
      </c>
      <c r="C19" s="41">
        <v>164</v>
      </c>
      <c r="D19" s="41">
        <v>1608</v>
      </c>
      <c r="E19" s="41">
        <f t="shared" si="0"/>
        <v>1787</v>
      </c>
    </row>
    <row r="20" spans="1:5" ht="12.75">
      <c r="A20" s="29" t="s">
        <v>14</v>
      </c>
      <c r="B20" s="68">
        <f>SUM(B21:B22)</f>
        <v>18</v>
      </c>
      <c r="C20" s="68">
        <f>C21+C22</f>
        <v>174</v>
      </c>
      <c r="D20" s="68">
        <f>D21+D22</f>
        <v>911</v>
      </c>
      <c r="E20" s="69">
        <f t="shared" si="0"/>
        <v>1103</v>
      </c>
    </row>
    <row r="21" spans="1:5" ht="12.75">
      <c r="A21" s="34" t="s">
        <v>13</v>
      </c>
      <c r="B21" s="139">
        <v>10</v>
      </c>
      <c r="C21" s="41">
        <v>128</v>
      </c>
      <c r="D21" s="41">
        <v>756</v>
      </c>
      <c r="E21" s="41">
        <f t="shared" si="0"/>
        <v>894</v>
      </c>
    </row>
    <row r="22" spans="1:5" ht="12.75">
      <c r="A22" s="34" t="s">
        <v>12</v>
      </c>
      <c r="B22" s="40">
        <v>8</v>
      </c>
      <c r="C22" s="41">
        <v>46</v>
      </c>
      <c r="D22" s="41">
        <v>155</v>
      </c>
      <c r="E22" s="41">
        <f>SUM(B22:D22)</f>
        <v>209</v>
      </c>
    </row>
    <row r="23" spans="1:5" ht="12.75">
      <c r="A23" s="29" t="s">
        <v>44</v>
      </c>
      <c r="B23" s="69">
        <f aca="true" t="shared" si="2" ref="B23:D25">B17+B20</f>
        <v>45</v>
      </c>
      <c r="C23" s="69">
        <f t="shared" si="2"/>
        <v>701</v>
      </c>
      <c r="D23" s="69">
        <f t="shared" si="2"/>
        <v>5577</v>
      </c>
      <c r="E23" s="69">
        <f t="shared" si="0"/>
        <v>6323</v>
      </c>
    </row>
    <row r="24" spans="1:5" ht="12.75">
      <c r="A24" s="34" t="s">
        <v>13</v>
      </c>
      <c r="B24" s="41">
        <f>B18+B21</f>
        <v>22</v>
      </c>
      <c r="C24" s="41">
        <f t="shared" si="2"/>
        <v>491</v>
      </c>
      <c r="D24" s="41">
        <f t="shared" si="2"/>
        <v>3814</v>
      </c>
      <c r="E24" s="41">
        <f t="shared" si="0"/>
        <v>4327</v>
      </c>
    </row>
    <row r="25" spans="1:8" ht="12.75">
      <c r="A25" s="35" t="s">
        <v>12</v>
      </c>
      <c r="B25" s="46">
        <f>B19+B22</f>
        <v>23</v>
      </c>
      <c r="C25" s="46">
        <f t="shared" si="2"/>
        <v>210</v>
      </c>
      <c r="D25" s="46">
        <f t="shared" si="2"/>
        <v>1763</v>
      </c>
      <c r="E25" s="47">
        <f t="shared" si="0"/>
        <v>1996</v>
      </c>
      <c r="F25" s="6"/>
      <c r="G25" s="6"/>
      <c r="H25" s="6"/>
    </row>
    <row r="26" spans="1:8" ht="24" customHeight="1">
      <c r="A26" s="51"/>
      <c r="B26" s="43"/>
      <c r="C26" s="43"/>
      <c r="D26" s="43"/>
      <c r="E26" s="45"/>
      <c r="F26" s="6"/>
      <c r="G26" s="6"/>
      <c r="H26" s="6"/>
    </row>
    <row r="27" spans="1:8" ht="46.5" customHeight="1">
      <c r="A27" s="184" t="s">
        <v>235</v>
      </c>
      <c r="B27" s="174"/>
      <c r="C27" s="174"/>
      <c r="D27" s="174"/>
      <c r="E27" s="174"/>
      <c r="F27" s="26"/>
      <c r="G27" s="26"/>
      <c r="H27" s="26"/>
    </row>
  </sheetData>
  <sheetProtection/>
  <mergeCells count="3">
    <mergeCell ref="A3:E3"/>
    <mergeCell ref="A27:E27"/>
    <mergeCell ref="A1:F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3.xml><?xml version="1.0" encoding="utf-8"?>
<worksheet xmlns="http://schemas.openxmlformats.org/spreadsheetml/2006/main" xmlns:r="http://schemas.openxmlformats.org/officeDocument/2006/relationships">
  <dimension ref="A1:H27"/>
  <sheetViews>
    <sheetView zoomScalePageLayoutView="0" workbookViewId="0" topLeftCell="A22">
      <selection activeCell="A27" sqref="A27:E27"/>
    </sheetView>
  </sheetViews>
  <sheetFormatPr defaultColWidth="9.140625" defaultRowHeight="12.75"/>
  <cols>
    <col min="1" max="1" width="20.7109375" style="0" customWidth="1"/>
    <col min="2" max="5" width="11.7109375" style="0" customWidth="1"/>
  </cols>
  <sheetData>
    <row r="1" spans="1:6" ht="42" customHeight="1">
      <c r="A1" s="166" t="s">
        <v>226</v>
      </c>
      <c r="B1" s="167"/>
      <c r="C1" s="167"/>
      <c r="D1" s="167"/>
      <c r="E1" s="167"/>
      <c r="F1" s="165"/>
    </row>
    <row r="2" spans="1:5" ht="7.5" customHeight="1">
      <c r="A2" s="75"/>
      <c r="B2" s="76"/>
      <c r="C2" s="76"/>
      <c r="D2" s="76"/>
      <c r="E2" s="76"/>
    </row>
    <row r="3" spans="1:6" ht="39.75" customHeight="1">
      <c r="A3" s="174" t="s">
        <v>178</v>
      </c>
      <c r="B3" s="174"/>
      <c r="C3" s="174"/>
      <c r="D3" s="174"/>
      <c r="E3" s="174"/>
      <c r="F3" s="165"/>
    </row>
    <row r="4" spans="1:5" ht="27.75" customHeight="1">
      <c r="A4" s="86" t="s">
        <v>110</v>
      </c>
      <c r="B4" s="59" t="s">
        <v>104</v>
      </c>
      <c r="C4" s="59" t="s">
        <v>103</v>
      </c>
      <c r="D4" s="59" t="s">
        <v>109</v>
      </c>
      <c r="E4" s="59" t="s">
        <v>105</v>
      </c>
    </row>
    <row r="5" spans="1:5" ht="18.75" customHeight="1">
      <c r="A5" s="53" t="s">
        <v>147</v>
      </c>
      <c r="B5" s="53"/>
      <c r="C5" s="54"/>
      <c r="D5" s="54"/>
      <c r="E5" s="54"/>
    </row>
    <row r="6" spans="1:5" ht="18.75" customHeight="1">
      <c r="A6" s="29" t="s">
        <v>11</v>
      </c>
      <c r="B6" s="67">
        <f>B7+B8</f>
        <v>56</v>
      </c>
      <c r="C6" s="67">
        <f>C7+C8</f>
        <v>215</v>
      </c>
      <c r="D6" s="67">
        <f>D7+D8</f>
        <v>43</v>
      </c>
      <c r="E6" s="69">
        <f>B6+C6+D6</f>
        <v>314</v>
      </c>
    </row>
    <row r="7" spans="1:5" ht="12.75">
      <c r="A7" s="34" t="s">
        <v>13</v>
      </c>
      <c r="B7" s="42">
        <v>37</v>
      </c>
      <c r="C7" s="41">
        <v>165</v>
      </c>
      <c r="D7" s="41">
        <v>39</v>
      </c>
      <c r="E7" s="41">
        <f aca="true" t="shared" si="0" ref="E7:E25">B7+C7+D7</f>
        <v>241</v>
      </c>
    </row>
    <row r="8" spans="1:5" ht="12.75">
      <c r="A8" s="34" t="s">
        <v>12</v>
      </c>
      <c r="B8" s="42">
        <v>19</v>
      </c>
      <c r="C8" s="41">
        <v>50</v>
      </c>
      <c r="D8" s="41">
        <v>4</v>
      </c>
      <c r="E8" s="41">
        <f t="shared" si="0"/>
        <v>73</v>
      </c>
    </row>
    <row r="9" spans="1:5" ht="12.75">
      <c r="A9" s="29" t="s">
        <v>14</v>
      </c>
      <c r="B9" s="67">
        <f>B10+B11</f>
        <v>31</v>
      </c>
      <c r="C9" s="67">
        <f>C10+C11</f>
        <v>75</v>
      </c>
      <c r="D9" s="67">
        <f>D10+D11</f>
        <v>108</v>
      </c>
      <c r="E9" s="69">
        <f t="shared" si="0"/>
        <v>214</v>
      </c>
    </row>
    <row r="10" spans="1:5" ht="12.75">
      <c r="A10" s="34" t="s">
        <v>13</v>
      </c>
      <c r="B10" s="140">
        <v>20</v>
      </c>
      <c r="C10" s="41">
        <v>59</v>
      </c>
      <c r="D10" s="41">
        <v>105</v>
      </c>
      <c r="E10" s="41">
        <f t="shared" si="0"/>
        <v>184</v>
      </c>
    </row>
    <row r="11" spans="1:5" ht="12.75">
      <c r="A11" s="34" t="s">
        <v>12</v>
      </c>
      <c r="B11" s="42">
        <v>11</v>
      </c>
      <c r="C11" s="41">
        <v>16</v>
      </c>
      <c r="D11" s="41">
        <v>3</v>
      </c>
      <c r="E11" s="41">
        <f t="shared" si="0"/>
        <v>30</v>
      </c>
    </row>
    <row r="12" spans="1:5" ht="12.75">
      <c r="A12" s="29" t="s">
        <v>44</v>
      </c>
      <c r="B12" s="67">
        <f aca="true" t="shared" si="1" ref="B12:D14">B6+B9</f>
        <v>87</v>
      </c>
      <c r="C12" s="67">
        <f t="shared" si="1"/>
        <v>290</v>
      </c>
      <c r="D12" s="67">
        <f t="shared" si="1"/>
        <v>151</v>
      </c>
      <c r="E12" s="69">
        <f t="shared" si="0"/>
        <v>528</v>
      </c>
    </row>
    <row r="13" spans="1:5" ht="12.75">
      <c r="A13" s="34" t="s">
        <v>13</v>
      </c>
      <c r="B13" s="42">
        <f t="shared" si="1"/>
        <v>57</v>
      </c>
      <c r="C13" s="42">
        <f t="shared" si="1"/>
        <v>224</v>
      </c>
      <c r="D13" s="42">
        <f t="shared" si="1"/>
        <v>144</v>
      </c>
      <c r="E13" s="41">
        <f t="shared" si="0"/>
        <v>425</v>
      </c>
    </row>
    <row r="14" spans="1:5" ht="12.75">
      <c r="A14" s="34" t="s">
        <v>12</v>
      </c>
      <c r="B14" s="42">
        <f t="shared" si="1"/>
        <v>30</v>
      </c>
      <c r="C14" s="42">
        <f t="shared" si="1"/>
        <v>66</v>
      </c>
      <c r="D14" s="42">
        <f t="shared" si="1"/>
        <v>7</v>
      </c>
      <c r="E14" s="41">
        <f t="shared" si="0"/>
        <v>103</v>
      </c>
    </row>
    <row r="15" spans="2:5" ht="16.5" customHeight="1">
      <c r="B15" s="67"/>
      <c r="C15" s="28"/>
      <c r="D15" s="28"/>
      <c r="E15" s="41"/>
    </row>
    <row r="16" spans="1:5" ht="12.75" customHeight="1">
      <c r="A16" s="29" t="s">
        <v>148</v>
      </c>
      <c r="B16" s="67"/>
      <c r="C16" s="28"/>
      <c r="D16" s="28"/>
      <c r="E16" s="41"/>
    </row>
    <row r="17" spans="1:5" ht="18.75" customHeight="1">
      <c r="A17" s="29" t="s">
        <v>11</v>
      </c>
      <c r="B17" s="67">
        <f>B18+B19</f>
        <v>105</v>
      </c>
      <c r="C17" s="67">
        <f>C18+C19</f>
        <v>299</v>
      </c>
      <c r="D17" s="67">
        <f>D18+D19</f>
        <v>24</v>
      </c>
      <c r="E17" s="69">
        <f t="shared" si="0"/>
        <v>428</v>
      </c>
    </row>
    <row r="18" spans="1:5" ht="12.75">
      <c r="A18" s="34" t="s">
        <v>13</v>
      </c>
      <c r="B18" s="42">
        <v>68</v>
      </c>
      <c r="C18" s="28">
        <v>231</v>
      </c>
      <c r="D18" s="28">
        <v>21</v>
      </c>
      <c r="E18" s="41">
        <f t="shared" si="0"/>
        <v>320</v>
      </c>
    </row>
    <row r="19" spans="1:5" ht="12.75">
      <c r="A19" s="34" t="s">
        <v>12</v>
      </c>
      <c r="B19" s="42">
        <v>37</v>
      </c>
      <c r="C19" s="28">
        <v>68</v>
      </c>
      <c r="D19" s="28">
        <v>3</v>
      </c>
      <c r="E19" s="41">
        <f t="shared" si="0"/>
        <v>108</v>
      </c>
    </row>
    <row r="20" spans="1:5" ht="12.75">
      <c r="A20" s="29" t="s">
        <v>14</v>
      </c>
      <c r="B20" s="67">
        <f>B21+B22</f>
        <v>30</v>
      </c>
      <c r="C20" s="67">
        <f>C21+C22</f>
        <v>121</v>
      </c>
      <c r="D20" s="67">
        <f>D21+D22</f>
        <v>104</v>
      </c>
      <c r="E20" s="69">
        <f t="shared" si="0"/>
        <v>255</v>
      </c>
    </row>
    <row r="21" spans="1:5" ht="12.75">
      <c r="A21" s="34" t="s">
        <v>13</v>
      </c>
      <c r="B21" s="140">
        <v>19</v>
      </c>
      <c r="C21" s="28">
        <v>96</v>
      </c>
      <c r="D21" s="28">
        <v>101</v>
      </c>
      <c r="E21" s="41">
        <f t="shared" si="0"/>
        <v>216</v>
      </c>
    </row>
    <row r="22" spans="1:5" ht="12.75">
      <c r="A22" s="34" t="s">
        <v>12</v>
      </c>
      <c r="B22" s="42">
        <v>11</v>
      </c>
      <c r="C22" s="28">
        <v>25</v>
      </c>
      <c r="D22" s="28">
        <v>3</v>
      </c>
      <c r="E22" s="41">
        <f t="shared" si="0"/>
        <v>39</v>
      </c>
    </row>
    <row r="23" spans="1:5" ht="12.75">
      <c r="A23" s="29" t="s">
        <v>44</v>
      </c>
      <c r="B23" s="29">
        <f aca="true" t="shared" si="2" ref="B23:D25">B17+B20</f>
        <v>135</v>
      </c>
      <c r="C23" s="29">
        <f t="shared" si="2"/>
        <v>420</v>
      </c>
      <c r="D23" s="29">
        <f t="shared" si="2"/>
        <v>128</v>
      </c>
      <c r="E23" s="69">
        <f t="shared" si="0"/>
        <v>683</v>
      </c>
    </row>
    <row r="24" spans="1:5" ht="12.75">
      <c r="A24" s="34" t="s">
        <v>13</v>
      </c>
      <c r="B24" s="28">
        <f t="shared" si="2"/>
        <v>87</v>
      </c>
      <c r="C24" s="28">
        <f t="shared" si="2"/>
        <v>327</v>
      </c>
      <c r="D24" s="28">
        <f t="shared" si="2"/>
        <v>122</v>
      </c>
      <c r="E24" s="41">
        <f t="shared" si="0"/>
        <v>536</v>
      </c>
    </row>
    <row r="25" spans="1:8" ht="12.75">
      <c r="A25" s="35" t="s">
        <v>12</v>
      </c>
      <c r="B25" s="48">
        <f t="shared" si="2"/>
        <v>48</v>
      </c>
      <c r="C25" s="48">
        <f t="shared" si="2"/>
        <v>93</v>
      </c>
      <c r="D25" s="48">
        <f t="shared" si="2"/>
        <v>6</v>
      </c>
      <c r="E25" s="47">
        <f t="shared" si="0"/>
        <v>147</v>
      </c>
      <c r="F25" s="6"/>
      <c r="G25" s="6"/>
      <c r="H25" s="6"/>
    </row>
    <row r="26" spans="1:8" ht="24" customHeight="1">
      <c r="A26" s="51"/>
      <c r="B26" s="134"/>
      <c r="C26" s="134"/>
      <c r="D26" s="134"/>
      <c r="E26" s="45"/>
      <c r="F26" s="6"/>
      <c r="G26" s="6"/>
      <c r="H26" s="6"/>
    </row>
    <row r="27" spans="1:8" ht="46.5" customHeight="1">
      <c r="A27" s="184" t="s">
        <v>235</v>
      </c>
      <c r="B27" s="174"/>
      <c r="C27" s="174"/>
      <c r="D27" s="174"/>
      <c r="E27" s="174"/>
      <c r="F27" s="26"/>
      <c r="G27" s="26"/>
      <c r="H27" s="26"/>
    </row>
  </sheetData>
  <sheetProtection/>
  <mergeCells count="3">
    <mergeCell ref="A27:E27"/>
    <mergeCell ref="A3:F3"/>
    <mergeCell ref="A1:F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4.xml><?xml version="1.0" encoding="utf-8"?>
<worksheet xmlns="http://schemas.openxmlformats.org/spreadsheetml/2006/main" xmlns:r="http://schemas.openxmlformats.org/officeDocument/2006/relationships">
  <dimension ref="A1:M49"/>
  <sheetViews>
    <sheetView zoomScaleSheetLayoutView="50" zoomScalePageLayoutView="0" workbookViewId="0" topLeftCell="A19">
      <selection activeCell="A38" sqref="A38"/>
    </sheetView>
  </sheetViews>
  <sheetFormatPr defaultColWidth="9.140625" defaultRowHeight="12.75"/>
  <cols>
    <col min="1" max="1" width="14.8515625" style="0" customWidth="1"/>
    <col min="2" max="2" width="11.140625" style="0" customWidth="1"/>
    <col min="3" max="3" width="0.85546875" style="0" customWidth="1"/>
    <col min="4" max="4" width="8.421875" style="0" customWidth="1"/>
    <col min="5" max="5" width="1.7109375" style="0" customWidth="1"/>
    <col min="6" max="6" width="7.140625" style="0" customWidth="1"/>
    <col min="7" max="7" width="6.7109375" style="0" customWidth="1"/>
    <col min="8" max="8" width="9.28125" style="0" customWidth="1"/>
    <col min="9" max="9" width="0.85546875" style="0" customWidth="1"/>
    <col min="10" max="10" width="7.28125" style="0" customWidth="1"/>
    <col min="11" max="11" width="7.57421875" style="0" customWidth="1"/>
    <col min="12" max="12" width="6.57421875" style="0" customWidth="1"/>
    <col min="13" max="13" width="7.8515625" style="0" customWidth="1"/>
  </cols>
  <sheetData>
    <row r="1" spans="1:13" ht="27" customHeight="1">
      <c r="A1" s="166" t="s">
        <v>227</v>
      </c>
      <c r="B1" s="167"/>
      <c r="C1" s="167"/>
      <c r="D1" s="167"/>
      <c r="E1" s="167"/>
      <c r="F1" s="167"/>
      <c r="G1" s="167"/>
      <c r="H1" s="167"/>
      <c r="I1" s="167"/>
      <c r="J1" s="167"/>
      <c r="K1" s="167"/>
      <c r="L1" s="167"/>
      <c r="M1" s="167"/>
    </row>
    <row r="2" spans="1:13" ht="7.5" customHeight="1">
      <c r="A2" s="75"/>
      <c r="B2" s="76"/>
      <c r="C2" s="76"/>
      <c r="D2" s="76"/>
      <c r="E2" s="76"/>
      <c r="F2" s="76"/>
      <c r="G2" s="76"/>
      <c r="H2" s="76"/>
      <c r="I2" s="76"/>
      <c r="J2" s="76"/>
      <c r="K2" s="76"/>
      <c r="L2" s="76"/>
      <c r="M2" s="76"/>
    </row>
    <row r="3" spans="1:13" ht="27" customHeight="1">
      <c r="A3" s="168" t="s">
        <v>150</v>
      </c>
      <c r="B3" s="168"/>
      <c r="C3" s="168"/>
      <c r="D3" s="168"/>
      <c r="E3" s="168"/>
      <c r="F3" s="168"/>
      <c r="G3" s="168"/>
      <c r="H3" s="168"/>
      <c r="I3" s="168"/>
      <c r="J3" s="168"/>
      <c r="K3" s="168"/>
      <c r="L3" s="168"/>
      <c r="M3" s="168"/>
    </row>
    <row r="4" spans="1:13" ht="16.5" customHeight="1">
      <c r="A4" s="71" t="s">
        <v>117</v>
      </c>
      <c r="B4" s="161" t="s">
        <v>5</v>
      </c>
      <c r="C4" s="37"/>
      <c r="D4" s="172" t="s">
        <v>6</v>
      </c>
      <c r="E4" s="172"/>
      <c r="F4" s="172"/>
      <c r="G4" s="172"/>
      <c r="H4" s="172"/>
      <c r="I4" s="12"/>
      <c r="J4" s="85" t="s">
        <v>7</v>
      </c>
      <c r="K4" s="85"/>
      <c r="L4" s="85"/>
      <c r="M4" s="85"/>
    </row>
    <row r="5" spans="1:13" ht="48.75" customHeight="1">
      <c r="A5" s="5" t="s">
        <v>119</v>
      </c>
      <c r="B5" s="10" t="s">
        <v>8</v>
      </c>
      <c r="C5" s="10"/>
      <c r="D5" s="10" t="s">
        <v>123</v>
      </c>
      <c r="E5" s="96" t="s">
        <v>120</v>
      </c>
      <c r="F5" s="10" t="s">
        <v>25</v>
      </c>
      <c r="G5" s="10" t="s">
        <v>9</v>
      </c>
      <c r="H5" s="10" t="s">
        <v>169</v>
      </c>
      <c r="I5" s="10"/>
      <c r="J5" s="10" t="s">
        <v>53</v>
      </c>
      <c r="K5" s="10" t="s">
        <v>10</v>
      </c>
      <c r="L5" s="10" t="s">
        <v>65</v>
      </c>
      <c r="M5" s="10" t="s">
        <v>46</v>
      </c>
    </row>
    <row r="6" spans="1:13" ht="30" customHeight="1">
      <c r="A6" s="110" t="s">
        <v>134</v>
      </c>
      <c r="B6" s="112">
        <f>B16+B26</f>
        <v>3596</v>
      </c>
      <c r="C6" s="112"/>
      <c r="D6" s="112">
        <f>D16+D26</f>
        <v>728</v>
      </c>
      <c r="E6" s="112"/>
      <c r="F6" s="112">
        <f>F16+F26</f>
        <v>1043</v>
      </c>
      <c r="G6" s="112">
        <f>G16+G26</f>
        <v>8923</v>
      </c>
      <c r="H6" s="112">
        <f>H16+H26</f>
        <v>14290</v>
      </c>
      <c r="I6" s="112"/>
      <c r="J6" s="112">
        <f>J16+J26</f>
        <v>12733</v>
      </c>
      <c r="K6" s="112">
        <v>11</v>
      </c>
      <c r="L6" s="112">
        <f>L16+L26</f>
        <v>819</v>
      </c>
      <c r="M6" s="112">
        <f>M16+M26</f>
        <v>13563</v>
      </c>
    </row>
    <row r="7" spans="1:13" ht="24" customHeight="1">
      <c r="A7" s="11" t="s">
        <v>201</v>
      </c>
      <c r="B7" s="91"/>
      <c r="C7" s="91"/>
      <c r="D7" s="91"/>
      <c r="E7" s="91"/>
      <c r="F7" s="91"/>
      <c r="G7" s="91"/>
      <c r="H7" s="91"/>
      <c r="I7" s="91"/>
      <c r="J7" s="91"/>
      <c r="K7" s="91"/>
      <c r="L7" s="91"/>
      <c r="M7" s="91"/>
    </row>
    <row r="8" spans="1:13" ht="12.75" customHeight="1">
      <c r="A8" s="8" t="s">
        <v>153</v>
      </c>
      <c r="B8" s="4">
        <f>B18+B28</f>
        <v>35</v>
      </c>
      <c r="C8" s="4"/>
      <c r="D8" s="4">
        <v>3</v>
      </c>
      <c r="E8" s="4"/>
      <c r="F8" s="4">
        <f aca="true" t="shared" si="0" ref="F8:H10">F18+F28</f>
        <v>13</v>
      </c>
      <c r="G8" s="4">
        <f t="shared" si="0"/>
        <v>50</v>
      </c>
      <c r="H8" s="4">
        <f t="shared" si="0"/>
        <v>98</v>
      </c>
      <c r="I8" s="4"/>
      <c r="J8" s="4">
        <f>J18+J28</f>
        <v>21</v>
      </c>
      <c r="K8" s="65" t="s">
        <v>54</v>
      </c>
      <c r="L8" s="4">
        <v>5</v>
      </c>
      <c r="M8" s="4">
        <f>M18+M28</f>
        <v>26</v>
      </c>
    </row>
    <row r="9" spans="1:13" ht="12.75" customHeight="1">
      <c r="A9" s="8" t="s">
        <v>96</v>
      </c>
      <c r="B9" s="4">
        <f>B19+B29</f>
        <v>50</v>
      </c>
      <c r="C9" s="99"/>
      <c r="D9" s="4">
        <f>D19+D29</f>
        <v>310</v>
      </c>
      <c r="E9" s="91"/>
      <c r="F9" s="4">
        <f t="shared" si="0"/>
        <v>245</v>
      </c>
      <c r="G9" s="4">
        <f t="shared" si="0"/>
        <v>727</v>
      </c>
      <c r="H9" s="4">
        <f t="shared" si="0"/>
        <v>1332</v>
      </c>
      <c r="I9" s="99"/>
      <c r="J9" s="102" t="s">
        <v>55</v>
      </c>
      <c r="K9" s="102" t="s">
        <v>55</v>
      </c>
      <c r="L9" s="102" t="s">
        <v>55</v>
      </c>
      <c r="M9" s="102" t="s">
        <v>55</v>
      </c>
    </row>
    <row r="10" spans="1:13" ht="12.75" customHeight="1">
      <c r="A10" s="8" t="s">
        <v>51</v>
      </c>
      <c r="B10" s="102" t="s">
        <v>55</v>
      </c>
      <c r="C10" s="93"/>
      <c r="D10" s="4">
        <f>D20+D30</f>
        <v>45</v>
      </c>
      <c r="E10" s="91"/>
      <c r="F10" s="4">
        <f t="shared" si="0"/>
        <v>85</v>
      </c>
      <c r="G10" s="4">
        <f t="shared" si="0"/>
        <v>415</v>
      </c>
      <c r="H10" s="4">
        <f t="shared" si="0"/>
        <v>545</v>
      </c>
      <c r="I10" s="91"/>
      <c r="J10" s="102" t="s">
        <v>55</v>
      </c>
      <c r="K10" s="102" t="s">
        <v>55</v>
      </c>
      <c r="L10" s="102" t="s">
        <v>55</v>
      </c>
      <c r="M10" s="102" t="s">
        <v>55</v>
      </c>
    </row>
    <row r="11" spans="1:13" ht="12.75" customHeight="1">
      <c r="A11" s="8" t="s">
        <v>52</v>
      </c>
      <c r="B11" s="102" t="s">
        <v>55</v>
      </c>
      <c r="C11" s="102"/>
      <c r="D11" s="102" t="s">
        <v>55</v>
      </c>
      <c r="E11" s="102"/>
      <c r="F11" s="102" t="s">
        <v>55</v>
      </c>
      <c r="G11" s="102" t="s">
        <v>55</v>
      </c>
      <c r="H11" s="102" t="s">
        <v>55</v>
      </c>
      <c r="I11" s="93"/>
      <c r="J11" s="4">
        <f>J21+J31</f>
        <v>317</v>
      </c>
      <c r="K11" s="4">
        <v>3</v>
      </c>
      <c r="L11" s="4">
        <f aca="true" t="shared" si="1" ref="L11:M15">L21+L31</f>
        <v>24</v>
      </c>
      <c r="M11" s="4">
        <f t="shared" si="1"/>
        <v>344</v>
      </c>
    </row>
    <row r="12" spans="1:13" ht="12.75" customHeight="1">
      <c r="A12" s="8" t="s">
        <v>236</v>
      </c>
      <c r="B12" s="4">
        <v>599</v>
      </c>
      <c r="C12" s="91"/>
      <c r="D12" s="4">
        <v>77</v>
      </c>
      <c r="E12" s="91"/>
      <c r="F12" s="4">
        <v>89</v>
      </c>
      <c r="G12" s="4">
        <v>2462</v>
      </c>
      <c r="H12" s="4">
        <f>H22+H32</f>
        <v>3227</v>
      </c>
      <c r="I12" s="91"/>
      <c r="J12" s="4">
        <v>7006</v>
      </c>
      <c r="K12" s="65">
        <v>3</v>
      </c>
      <c r="L12" s="4">
        <f>L22+L32</f>
        <v>179</v>
      </c>
      <c r="M12" s="4">
        <f>M22+M32</f>
        <v>7188</v>
      </c>
    </row>
    <row r="13" spans="1:13" ht="12.75" customHeight="1">
      <c r="A13" s="8" t="s">
        <v>27</v>
      </c>
      <c r="B13" s="4">
        <f>B23+B33</f>
        <v>113</v>
      </c>
      <c r="C13" s="91"/>
      <c r="D13" s="4">
        <v>5</v>
      </c>
      <c r="E13" s="91"/>
      <c r="F13" s="4">
        <f aca="true" t="shared" si="2" ref="F13:H15">F23+F33</f>
        <v>34</v>
      </c>
      <c r="G13" s="4">
        <f t="shared" si="2"/>
        <v>417</v>
      </c>
      <c r="H13" s="4">
        <f t="shared" si="2"/>
        <v>569</v>
      </c>
      <c r="I13" s="91"/>
      <c r="J13" s="4">
        <f>J23+J33</f>
        <v>102</v>
      </c>
      <c r="K13" s="65" t="s">
        <v>54</v>
      </c>
      <c r="L13" s="4">
        <f t="shared" si="1"/>
        <v>13</v>
      </c>
      <c r="M13" s="4">
        <f t="shared" si="1"/>
        <v>115</v>
      </c>
    </row>
    <row r="14" spans="1:13" ht="12.75" customHeight="1">
      <c r="A14" s="8" t="s">
        <v>26</v>
      </c>
      <c r="B14" s="4">
        <f>B24+B34</f>
        <v>252</v>
      </c>
      <c r="C14" s="91"/>
      <c r="D14" s="4">
        <f>D24+D34</f>
        <v>8</v>
      </c>
      <c r="E14" s="91"/>
      <c r="F14" s="4">
        <f t="shared" si="2"/>
        <v>137</v>
      </c>
      <c r="G14" s="4">
        <f t="shared" si="2"/>
        <v>1017</v>
      </c>
      <c r="H14" s="4">
        <f t="shared" si="2"/>
        <v>1414</v>
      </c>
      <c r="I14" s="91"/>
      <c r="J14" s="4">
        <f>J24+J34</f>
        <v>345</v>
      </c>
      <c r="K14" s="65" t="s">
        <v>54</v>
      </c>
      <c r="L14" s="4">
        <f t="shared" si="1"/>
        <v>69</v>
      </c>
      <c r="M14" s="4">
        <f t="shared" si="1"/>
        <v>414</v>
      </c>
    </row>
    <row r="15" spans="1:13" ht="12.75" customHeight="1">
      <c r="A15" s="22" t="s">
        <v>28</v>
      </c>
      <c r="B15" s="19">
        <f>B25+B35</f>
        <v>24</v>
      </c>
      <c r="C15" s="92"/>
      <c r="D15" s="19">
        <v>3</v>
      </c>
      <c r="E15" s="92"/>
      <c r="F15" s="19">
        <f t="shared" si="2"/>
        <v>23</v>
      </c>
      <c r="G15" s="19">
        <f t="shared" si="2"/>
        <v>137</v>
      </c>
      <c r="H15" s="19">
        <f t="shared" si="2"/>
        <v>190</v>
      </c>
      <c r="I15" s="92"/>
      <c r="J15" s="19">
        <f>J25+J35</f>
        <v>534</v>
      </c>
      <c r="K15" s="70" t="s">
        <v>54</v>
      </c>
      <c r="L15" s="19">
        <f t="shared" si="1"/>
        <v>41</v>
      </c>
      <c r="M15" s="4">
        <f t="shared" si="1"/>
        <v>575</v>
      </c>
    </row>
    <row r="16" spans="1:13" ht="18.75" customHeight="1">
      <c r="A16" s="61" t="s">
        <v>13</v>
      </c>
      <c r="B16" s="112">
        <v>2417</v>
      </c>
      <c r="C16" s="113"/>
      <c r="D16" s="112">
        <v>348</v>
      </c>
      <c r="E16" s="113"/>
      <c r="F16" s="112">
        <v>639</v>
      </c>
      <c r="G16" s="112">
        <v>5857</v>
      </c>
      <c r="H16" s="112">
        <f>B16+D16+F16+G16</f>
        <v>9261</v>
      </c>
      <c r="I16" s="113"/>
      <c r="J16" s="112">
        <v>6257</v>
      </c>
      <c r="K16" s="112">
        <v>11</v>
      </c>
      <c r="L16" s="112">
        <v>410</v>
      </c>
      <c r="M16" s="112">
        <f>J16+K16+L16</f>
        <v>6678</v>
      </c>
    </row>
    <row r="17" spans="1:13" ht="24" customHeight="1">
      <c r="A17" s="11" t="s">
        <v>201</v>
      </c>
      <c r="B17" s="91"/>
      <c r="C17" s="91"/>
      <c r="D17" s="91"/>
      <c r="E17" s="91"/>
      <c r="F17" s="4"/>
      <c r="G17" s="91"/>
      <c r="H17" s="91"/>
      <c r="I17" s="91"/>
      <c r="J17" s="91"/>
      <c r="K17" s="4"/>
      <c r="L17" s="91"/>
      <c r="M17" s="91"/>
    </row>
    <row r="18" spans="1:13" ht="12.75">
      <c r="A18" s="8" t="s">
        <v>153</v>
      </c>
      <c r="B18" s="4">
        <v>24</v>
      </c>
      <c r="C18" s="91"/>
      <c r="D18" s="65" t="s">
        <v>54</v>
      </c>
      <c r="E18" s="91"/>
      <c r="F18" s="4">
        <v>9</v>
      </c>
      <c r="G18" s="4">
        <v>38</v>
      </c>
      <c r="H18" s="4">
        <f>SUM(B18:G18)</f>
        <v>71</v>
      </c>
      <c r="I18" s="91"/>
      <c r="J18" s="4">
        <v>8</v>
      </c>
      <c r="K18" s="65" t="s">
        <v>54</v>
      </c>
      <c r="L18" s="4">
        <v>5</v>
      </c>
      <c r="M18" s="4">
        <f>SUM(J18:L18)</f>
        <v>13</v>
      </c>
    </row>
    <row r="19" spans="1:13" ht="12.75">
      <c r="A19" s="8" t="s">
        <v>96</v>
      </c>
      <c r="B19" s="1">
        <v>29</v>
      </c>
      <c r="C19" s="101"/>
      <c r="D19" s="1">
        <v>162</v>
      </c>
      <c r="E19" s="101"/>
      <c r="F19" s="1">
        <v>162</v>
      </c>
      <c r="G19" s="1">
        <v>473</v>
      </c>
      <c r="H19" s="4">
        <f>B19+D19+F19+G19</f>
        <v>826</v>
      </c>
      <c r="I19" s="99"/>
      <c r="J19" s="102" t="s">
        <v>55</v>
      </c>
      <c r="K19" s="102" t="s">
        <v>55</v>
      </c>
      <c r="L19" s="102" t="s">
        <v>55</v>
      </c>
      <c r="M19" s="102" t="s">
        <v>55</v>
      </c>
    </row>
    <row r="20" spans="1:13" ht="12.75">
      <c r="A20" s="8" t="s">
        <v>51</v>
      </c>
      <c r="B20" s="102" t="s">
        <v>55</v>
      </c>
      <c r="C20" s="93"/>
      <c r="D20" s="4">
        <v>26</v>
      </c>
      <c r="E20" s="91"/>
      <c r="F20" s="4">
        <v>55</v>
      </c>
      <c r="G20" s="4">
        <v>314</v>
      </c>
      <c r="H20" s="4">
        <f>D20+F20+G20</f>
        <v>395</v>
      </c>
      <c r="I20" s="91"/>
      <c r="J20" s="102" t="s">
        <v>55</v>
      </c>
      <c r="K20" s="102" t="s">
        <v>55</v>
      </c>
      <c r="L20" s="102" t="s">
        <v>55</v>
      </c>
      <c r="M20" s="102" t="s">
        <v>55</v>
      </c>
    </row>
    <row r="21" spans="1:13" ht="12.75">
      <c r="A21" s="8" t="s">
        <v>52</v>
      </c>
      <c r="B21" s="102" t="s">
        <v>55</v>
      </c>
      <c r="C21" s="93"/>
      <c r="D21" s="102" t="s">
        <v>55</v>
      </c>
      <c r="E21" s="93"/>
      <c r="F21" s="102" t="s">
        <v>55</v>
      </c>
      <c r="G21" s="102" t="s">
        <v>55</v>
      </c>
      <c r="H21" s="102" t="s">
        <v>55</v>
      </c>
      <c r="I21" s="93"/>
      <c r="J21" s="4">
        <v>164</v>
      </c>
      <c r="K21" s="4">
        <v>3</v>
      </c>
      <c r="L21" s="4">
        <v>15</v>
      </c>
      <c r="M21" s="4">
        <f>J21+K21+L21</f>
        <v>182</v>
      </c>
    </row>
    <row r="22" spans="1:13" ht="12.75">
      <c r="A22" s="8" t="s">
        <v>236</v>
      </c>
      <c r="B22" s="4">
        <v>370</v>
      </c>
      <c r="C22" s="91"/>
      <c r="D22" s="4">
        <v>27</v>
      </c>
      <c r="E22" s="91"/>
      <c r="F22" s="4">
        <v>37</v>
      </c>
      <c r="G22" s="4">
        <v>1490</v>
      </c>
      <c r="H22" s="4">
        <f>B22+D22+F22+G22</f>
        <v>1924</v>
      </c>
      <c r="I22" s="91"/>
      <c r="J22" s="4">
        <v>2858</v>
      </c>
      <c r="K22" s="65">
        <v>3</v>
      </c>
      <c r="L22" s="4">
        <v>67</v>
      </c>
      <c r="M22" s="4">
        <f>SUM(J22:L22)</f>
        <v>2928</v>
      </c>
    </row>
    <row r="23" spans="1:13" ht="12.75">
      <c r="A23" s="8" t="s">
        <v>27</v>
      </c>
      <c r="B23" s="4">
        <v>71</v>
      </c>
      <c r="C23" s="91"/>
      <c r="D23" s="65" t="s">
        <v>54</v>
      </c>
      <c r="E23" s="100"/>
      <c r="F23" s="4">
        <v>20</v>
      </c>
      <c r="G23" s="4">
        <v>246</v>
      </c>
      <c r="H23" s="4">
        <f>SUM(B23:G23)</f>
        <v>337</v>
      </c>
      <c r="I23" s="91"/>
      <c r="J23" s="4">
        <v>61</v>
      </c>
      <c r="K23" s="65" t="s">
        <v>54</v>
      </c>
      <c r="L23" s="4">
        <v>8</v>
      </c>
      <c r="M23" s="4">
        <f>SUM(J23:L23)</f>
        <v>69</v>
      </c>
    </row>
    <row r="24" spans="1:13" ht="12.75">
      <c r="A24" s="8" t="s">
        <v>26</v>
      </c>
      <c r="B24" s="4">
        <v>138</v>
      </c>
      <c r="C24" s="91"/>
      <c r="D24" s="4">
        <v>5</v>
      </c>
      <c r="E24" s="91"/>
      <c r="F24" s="4">
        <v>73</v>
      </c>
      <c r="G24" s="4">
        <v>699</v>
      </c>
      <c r="H24" s="4">
        <f>B24+D24+F24+G24</f>
        <v>915</v>
      </c>
      <c r="I24" s="91"/>
      <c r="J24" s="4">
        <v>178</v>
      </c>
      <c r="K24" s="65" t="s">
        <v>54</v>
      </c>
      <c r="L24" s="4">
        <v>40</v>
      </c>
      <c r="M24" s="4">
        <f>SUM(J24:L24)</f>
        <v>218</v>
      </c>
    </row>
    <row r="25" spans="1:13" ht="12.75">
      <c r="A25" s="22" t="s">
        <v>28</v>
      </c>
      <c r="B25" s="19">
        <v>14</v>
      </c>
      <c r="C25" s="92"/>
      <c r="D25" s="70" t="s">
        <v>54</v>
      </c>
      <c r="E25" s="92"/>
      <c r="F25" s="19">
        <v>19</v>
      </c>
      <c r="G25" s="19">
        <v>78</v>
      </c>
      <c r="H25" s="4">
        <f>SUM(B25:G25)</f>
        <v>111</v>
      </c>
      <c r="I25" s="91"/>
      <c r="J25" s="19">
        <v>358</v>
      </c>
      <c r="K25" s="70" t="s">
        <v>54</v>
      </c>
      <c r="L25" s="19">
        <v>22</v>
      </c>
      <c r="M25" s="4">
        <f>SUM(J25:L25)</f>
        <v>380</v>
      </c>
    </row>
    <row r="26" spans="1:13" ht="18.75" customHeight="1">
      <c r="A26" s="61" t="s">
        <v>15</v>
      </c>
      <c r="B26" s="112">
        <v>1179</v>
      </c>
      <c r="C26" s="113"/>
      <c r="D26" s="112">
        <v>380</v>
      </c>
      <c r="E26" s="113"/>
      <c r="F26" s="112">
        <v>404</v>
      </c>
      <c r="G26" s="112">
        <v>3066</v>
      </c>
      <c r="H26" s="112">
        <f>B26+D26+F26+G26</f>
        <v>5029</v>
      </c>
      <c r="I26" s="113"/>
      <c r="J26" s="112">
        <v>6476</v>
      </c>
      <c r="K26" s="102" t="s">
        <v>54</v>
      </c>
      <c r="L26" s="112">
        <v>409</v>
      </c>
      <c r="M26" s="112">
        <f>SUM(J26:L26)</f>
        <v>6885</v>
      </c>
    </row>
    <row r="27" spans="1:13" ht="24" customHeight="1">
      <c r="A27" s="11" t="s">
        <v>201</v>
      </c>
      <c r="B27" s="4"/>
      <c r="C27" s="91"/>
      <c r="D27" s="4"/>
      <c r="E27" s="91"/>
      <c r="F27" s="4"/>
      <c r="G27" s="4"/>
      <c r="H27" s="91"/>
      <c r="I27" s="91"/>
      <c r="J27" s="4"/>
      <c r="K27" s="4"/>
      <c r="L27" s="4"/>
      <c r="M27" s="91"/>
    </row>
    <row r="28" spans="1:13" ht="12.75">
      <c r="A28" s="8" t="s">
        <v>153</v>
      </c>
      <c r="B28" s="4">
        <v>11</v>
      </c>
      <c r="C28" s="91"/>
      <c r="D28" s="65" t="s">
        <v>54</v>
      </c>
      <c r="E28" s="91"/>
      <c r="F28" s="4">
        <v>4</v>
      </c>
      <c r="G28" s="4">
        <v>12</v>
      </c>
      <c r="H28" s="4">
        <f>SUM(B28:G28)</f>
        <v>27</v>
      </c>
      <c r="I28" s="91"/>
      <c r="J28" s="4">
        <v>13</v>
      </c>
      <c r="K28" s="65" t="s">
        <v>54</v>
      </c>
      <c r="L28" s="65" t="s">
        <v>54</v>
      </c>
      <c r="M28" s="4">
        <f>SUM(J28:L28)</f>
        <v>13</v>
      </c>
    </row>
    <row r="29" spans="1:13" ht="12.75">
      <c r="A29" s="8" t="s">
        <v>96</v>
      </c>
      <c r="B29" s="1">
        <v>21</v>
      </c>
      <c r="C29" s="101"/>
      <c r="D29" s="1">
        <v>148</v>
      </c>
      <c r="E29" s="101"/>
      <c r="F29" s="1">
        <v>83</v>
      </c>
      <c r="G29" s="1">
        <v>254</v>
      </c>
      <c r="H29" s="4">
        <f>B29+D29+F29+G29</f>
        <v>506</v>
      </c>
      <c r="I29" s="99"/>
      <c r="J29" s="102" t="s">
        <v>55</v>
      </c>
      <c r="K29" s="102" t="s">
        <v>55</v>
      </c>
      <c r="L29" s="102" t="s">
        <v>55</v>
      </c>
      <c r="M29" s="102" t="s">
        <v>55</v>
      </c>
    </row>
    <row r="30" spans="1:13" ht="12.75">
      <c r="A30" s="8" t="s">
        <v>51</v>
      </c>
      <c r="B30" s="102" t="s">
        <v>55</v>
      </c>
      <c r="C30" s="93"/>
      <c r="D30" s="4">
        <v>19</v>
      </c>
      <c r="E30" s="91"/>
      <c r="F30" s="4">
        <v>30</v>
      </c>
      <c r="G30" s="4">
        <v>101</v>
      </c>
      <c r="H30" s="4">
        <f>D30+F30+G30</f>
        <v>150</v>
      </c>
      <c r="I30" s="91"/>
      <c r="J30" s="102" t="s">
        <v>55</v>
      </c>
      <c r="K30" s="102" t="s">
        <v>55</v>
      </c>
      <c r="L30" s="102" t="s">
        <v>55</v>
      </c>
      <c r="M30" s="102" t="s">
        <v>55</v>
      </c>
    </row>
    <row r="31" spans="1:13" ht="12.75">
      <c r="A31" s="8" t="s">
        <v>52</v>
      </c>
      <c r="B31" s="102" t="s">
        <v>55</v>
      </c>
      <c r="C31" s="93"/>
      <c r="D31" s="102" t="s">
        <v>55</v>
      </c>
      <c r="E31" s="93"/>
      <c r="F31" s="102" t="s">
        <v>55</v>
      </c>
      <c r="G31" s="102" t="s">
        <v>55</v>
      </c>
      <c r="H31" s="102" t="s">
        <v>55</v>
      </c>
      <c r="I31" s="93"/>
      <c r="J31" s="4">
        <v>153</v>
      </c>
      <c r="K31" s="65" t="s">
        <v>54</v>
      </c>
      <c r="L31" s="4">
        <v>9</v>
      </c>
      <c r="M31" s="4">
        <f>J31+L31</f>
        <v>162</v>
      </c>
    </row>
    <row r="32" spans="1:13" ht="12.75">
      <c r="A32" s="8" t="s">
        <v>236</v>
      </c>
      <c r="B32" s="4">
        <v>229</v>
      </c>
      <c r="C32" s="91"/>
      <c r="D32" s="4">
        <v>50</v>
      </c>
      <c r="E32" s="91"/>
      <c r="F32" s="4">
        <v>52</v>
      </c>
      <c r="G32" s="4">
        <v>972</v>
      </c>
      <c r="H32" s="4">
        <f>B32+D32+F32+G32</f>
        <v>1303</v>
      </c>
      <c r="I32" s="91"/>
      <c r="J32" s="4">
        <v>4148</v>
      </c>
      <c r="K32" s="65" t="s">
        <v>54</v>
      </c>
      <c r="L32" s="4">
        <v>112</v>
      </c>
      <c r="M32" s="4">
        <f>J32+L32</f>
        <v>4260</v>
      </c>
    </row>
    <row r="33" spans="1:13" ht="12.75">
      <c r="A33" s="8" t="s">
        <v>27</v>
      </c>
      <c r="B33" s="4">
        <v>42</v>
      </c>
      <c r="C33" s="91"/>
      <c r="D33" s="65">
        <v>5</v>
      </c>
      <c r="E33" s="100"/>
      <c r="F33" s="4">
        <v>14</v>
      </c>
      <c r="G33" s="4">
        <v>171</v>
      </c>
      <c r="H33" s="4">
        <f>B33+D33+F33+G33</f>
        <v>232</v>
      </c>
      <c r="I33" s="91"/>
      <c r="J33" s="4">
        <v>41</v>
      </c>
      <c r="K33" s="65" t="s">
        <v>54</v>
      </c>
      <c r="L33" s="4">
        <v>5</v>
      </c>
      <c r="M33" s="4">
        <f>J33+L33</f>
        <v>46</v>
      </c>
    </row>
    <row r="34" spans="1:13" ht="12.75">
      <c r="A34" s="8" t="s">
        <v>26</v>
      </c>
      <c r="B34" s="4">
        <v>114</v>
      </c>
      <c r="C34" s="91"/>
      <c r="D34" s="4">
        <v>3</v>
      </c>
      <c r="E34" s="91"/>
      <c r="F34" s="4">
        <v>64</v>
      </c>
      <c r="G34" s="4">
        <v>318</v>
      </c>
      <c r="H34" s="4">
        <f>B34+D34+F34+G34</f>
        <v>499</v>
      </c>
      <c r="I34" s="91"/>
      <c r="J34" s="4">
        <v>167</v>
      </c>
      <c r="K34" s="65" t="s">
        <v>54</v>
      </c>
      <c r="L34" s="4">
        <v>29</v>
      </c>
      <c r="M34" s="4">
        <f>J34+L34</f>
        <v>196</v>
      </c>
    </row>
    <row r="35" spans="1:13" ht="12.75">
      <c r="A35" s="9" t="s">
        <v>28</v>
      </c>
      <c r="B35" s="63">
        <v>10</v>
      </c>
      <c r="C35" s="94"/>
      <c r="D35" s="63">
        <v>6</v>
      </c>
      <c r="E35" s="94"/>
      <c r="F35" s="63">
        <v>4</v>
      </c>
      <c r="G35" s="63">
        <v>59</v>
      </c>
      <c r="H35" s="63">
        <f>B35+D35+F35+G35</f>
        <v>79</v>
      </c>
      <c r="I35" s="94"/>
      <c r="J35" s="63">
        <v>176</v>
      </c>
      <c r="K35" s="103" t="s">
        <v>54</v>
      </c>
      <c r="L35" s="63">
        <v>19</v>
      </c>
      <c r="M35" s="63">
        <f>J35+L35</f>
        <v>195</v>
      </c>
    </row>
    <row r="36" spans="1:13" ht="24" customHeight="1">
      <c r="A36" s="22"/>
      <c r="B36" s="87"/>
      <c r="C36" s="19"/>
      <c r="D36" s="19"/>
      <c r="E36" s="19"/>
      <c r="F36" s="19"/>
      <c r="G36" s="19"/>
      <c r="H36" s="19"/>
      <c r="I36" s="19"/>
      <c r="J36" s="19"/>
      <c r="K36" s="70"/>
      <c r="L36" s="19"/>
      <c r="M36" s="19"/>
    </row>
    <row r="37" spans="1:13" ht="81" customHeight="1">
      <c r="A37" s="184" t="s">
        <v>237</v>
      </c>
      <c r="B37" s="174"/>
      <c r="C37" s="174"/>
      <c r="D37" s="174"/>
      <c r="E37" s="174"/>
      <c r="F37" s="174"/>
      <c r="G37" s="174"/>
      <c r="H37" s="174"/>
      <c r="I37" s="174"/>
      <c r="J37" s="174"/>
      <c r="K37" s="174"/>
      <c r="L37" s="174"/>
      <c r="M37" s="174"/>
    </row>
    <row r="38" ht="12.75">
      <c r="A38" s="28"/>
    </row>
    <row r="39" ht="12.75">
      <c r="A39" s="28"/>
    </row>
    <row r="40" ht="12.75">
      <c r="A40" s="28"/>
    </row>
    <row r="46" spans="1:5" ht="12.75">
      <c r="A46" s="28"/>
      <c r="B46" s="28"/>
      <c r="C46" s="28"/>
      <c r="D46" s="28"/>
      <c r="E46" s="28"/>
    </row>
    <row r="47" ht="12.75">
      <c r="A47" s="28"/>
    </row>
    <row r="48" ht="12.75">
      <c r="A48" s="28"/>
    </row>
    <row r="49" ht="12.75">
      <c r="A49" s="28"/>
    </row>
  </sheetData>
  <sheetProtection/>
  <mergeCells count="4">
    <mergeCell ref="A1:M1"/>
    <mergeCell ref="A3:M3"/>
    <mergeCell ref="A37:M37"/>
    <mergeCell ref="D4:H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headerFooter alignWithMargins="0">
    <oddFooter>&amp;R49</oddFooter>
  </headerFooter>
  <drawing r:id="rId1"/>
</worksheet>
</file>

<file path=xl/worksheets/sheet15.xml><?xml version="1.0" encoding="utf-8"?>
<worksheet xmlns="http://schemas.openxmlformats.org/spreadsheetml/2006/main" xmlns:r="http://schemas.openxmlformats.org/officeDocument/2006/relationships">
  <dimension ref="A1:R42"/>
  <sheetViews>
    <sheetView zoomScalePageLayoutView="0" workbookViewId="0" topLeftCell="A1">
      <selection activeCell="A1" sqref="A1:K1"/>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 min="12" max="12" width="8.28125" style="0" customWidth="1"/>
    <col min="13" max="13" width="8.421875" style="0" customWidth="1"/>
    <col min="14" max="14" width="8.7109375" style="0" customWidth="1"/>
    <col min="15" max="15" width="7.140625" style="0" customWidth="1"/>
    <col min="16" max="16" width="8.00390625" style="0" customWidth="1"/>
    <col min="17" max="17" width="8.57421875" style="0" customWidth="1"/>
  </cols>
  <sheetData>
    <row r="1" spans="1:15" ht="27" customHeight="1">
      <c r="A1" s="187" t="s">
        <v>228</v>
      </c>
      <c r="B1" s="174"/>
      <c r="C1" s="174"/>
      <c r="D1" s="174"/>
      <c r="E1" s="174"/>
      <c r="F1" s="174"/>
      <c r="G1" s="174"/>
      <c r="H1" s="174"/>
      <c r="I1" s="174"/>
      <c r="J1" s="174"/>
      <c r="K1" s="167"/>
      <c r="L1" s="17"/>
      <c r="M1" s="17"/>
      <c r="N1" s="17"/>
      <c r="O1" s="16"/>
    </row>
    <row r="2" spans="1:15" s="6" customFormat="1" ht="7.5" customHeight="1">
      <c r="A2" s="23"/>
      <c r="B2" s="26"/>
      <c r="C2" s="26"/>
      <c r="D2" s="26"/>
      <c r="E2" s="26"/>
      <c r="F2" s="26"/>
      <c r="G2" s="26"/>
      <c r="H2" s="26"/>
      <c r="I2" s="26"/>
      <c r="J2" s="26"/>
      <c r="K2" s="17"/>
      <c r="L2" s="17"/>
      <c r="M2" s="17"/>
      <c r="N2" s="17"/>
      <c r="O2" s="17"/>
    </row>
    <row r="3" spans="1:15" ht="27.75" customHeight="1">
      <c r="A3" s="168" t="s">
        <v>179</v>
      </c>
      <c r="B3" s="168"/>
      <c r="C3" s="168"/>
      <c r="D3" s="168"/>
      <c r="E3" s="168"/>
      <c r="F3" s="168"/>
      <c r="G3" s="168"/>
      <c r="H3" s="168"/>
      <c r="I3" s="168"/>
      <c r="J3" s="168"/>
      <c r="K3" s="178"/>
      <c r="L3" s="17"/>
      <c r="M3" s="17"/>
      <c r="N3" s="17"/>
      <c r="O3" s="16"/>
    </row>
    <row r="4" spans="1:17" ht="18.75" customHeight="1">
      <c r="A4" s="15" t="s">
        <v>97</v>
      </c>
      <c r="B4" s="172" t="s">
        <v>5</v>
      </c>
      <c r="C4" s="172"/>
      <c r="D4" s="12"/>
      <c r="E4" s="172" t="s">
        <v>64</v>
      </c>
      <c r="F4" s="172"/>
      <c r="G4" s="12"/>
      <c r="H4" s="172" t="s">
        <v>4</v>
      </c>
      <c r="I4" s="172"/>
      <c r="J4" s="172"/>
      <c r="K4" s="85"/>
      <c r="L4" s="15"/>
      <c r="M4" s="12"/>
      <c r="N4" s="12"/>
      <c r="O4" s="12"/>
      <c r="P4" s="12"/>
      <c r="Q4" s="12"/>
    </row>
    <row r="5" spans="1:17" ht="26.25" customHeight="1">
      <c r="A5" s="5" t="s">
        <v>111</v>
      </c>
      <c r="B5" s="10" t="s">
        <v>66</v>
      </c>
      <c r="C5" s="10" t="s">
        <v>67</v>
      </c>
      <c r="D5" s="10"/>
      <c r="E5" s="10" t="s">
        <v>66</v>
      </c>
      <c r="F5" s="10" t="s">
        <v>67</v>
      </c>
      <c r="G5" s="10"/>
      <c r="H5" s="10" t="s">
        <v>66</v>
      </c>
      <c r="I5" s="10" t="s">
        <v>67</v>
      </c>
      <c r="J5" s="49" t="s">
        <v>49</v>
      </c>
      <c r="K5" s="49" t="s">
        <v>95</v>
      </c>
      <c r="L5" s="57"/>
      <c r="M5" s="57"/>
      <c r="N5" s="56"/>
      <c r="O5" s="20"/>
      <c r="P5" s="20"/>
      <c r="Q5" s="20"/>
    </row>
    <row r="6" spans="1:17" ht="18.75" customHeight="1">
      <c r="A6" s="108" t="s">
        <v>32</v>
      </c>
      <c r="B6" s="109">
        <f>B8+B9+B15+B20+B23+B26+B30+B33</f>
        <v>14812</v>
      </c>
      <c r="C6" s="109">
        <f>C8+C9+C15+C20+C23+C26+C30+C33</f>
        <v>5887</v>
      </c>
      <c r="D6" s="109"/>
      <c r="E6" s="109">
        <f>E8+E9+E15+E20+E23+E26+E30+E33</f>
        <v>52171</v>
      </c>
      <c r="F6" s="109">
        <f>F8+F9+F15+F20+F23+F26+F30+F33</f>
        <v>26967</v>
      </c>
      <c r="G6" s="109"/>
      <c r="H6" s="109">
        <f>H8+H9+H15+H20+H23+H26+H30+H33</f>
        <v>66983</v>
      </c>
      <c r="I6" s="109">
        <f>I8+I9+I15+I20+I23+I26+I30+I33</f>
        <v>32854</v>
      </c>
      <c r="J6" s="109">
        <f>J8+J9+J15+J20+J23+J26+J30+J33</f>
        <v>99837</v>
      </c>
      <c r="K6" s="109">
        <f>K8+K9+K15+K20+K23+K26+K30+K33</f>
        <v>100.00000000000003</v>
      </c>
      <c r="L6" s="57"/>
      <c r="M6" s="57"/>
      <c r="N6" s="56"/>
      <c r="O6" s="20"/>
      <c r="P6" s="20"/>
      <c r="Q6" s="20"/>
    </row>
    <row r="7" spans="1:17" ht="18.75" customHeight="1">
      <c r="A7" s="61" t="s">
        <v>30</v>
      </c>
      <c r="B7" s="109">
        <f>B8</f>
        <v>4277</v>
      </c>
      <c r="C7" s="109">
        <f>C8</f>
        <v>1465</v>
      </c>
      <c r="D7" s="105"/>
      <c r="E7" s="109">
        <f>E8</f>
        <v>12473</v>
      </c>
      <c r="F7" s="109">
        <f>F8</f>
        <v>6686</v>
      </c>
      <c r="G7" s="109"/>
      <c r="H7" s="109">
        <f aca="true" t="shared" si="0" ref="H7:I10">B7+E7</f>
        <v>16750</v>
      </c>
      <c r="I7" s="109">
        <f t="shared" si="0"/>
        <v>8151</v>
      </c>
      <c r="J7" s="109">
        <f aca="true" t="shared" si="1" ref="J7:J35">H7+I7</f>
        <v>24901</v>
      </c>
      <c r="K7" s="109">
        <f aca="true" t="shared" si="2" ref="K7:K35">(J7/J$6)*100</f>
        <v>24.9416548974829</v>
      </c>
      <c r="L7" s="1"/>
      <c r="M7" s="4"/>
      <c r="N7" s="1"/>
      <c r="O7" s="1"/>
      <c r="P7" s="4"/>
      <c r="Q7" s="1"/>
    </row>
    <row r="8" spans="1:17" ht="14.25" customHeight="1">
      <c r="A8" s="1" t="s">
        <v>68</v>
      </c>
      <c r="B8" s="4">
        <v>4277</v>
      </c>
      <c r="C8" s="4">
        <v>1465</v>
      </c>
      <c r="D8" s="91"/>
      <c r="E8" s="4">
        <v>12473</v>
      </c>
      <c r="F8" s="4">
        <v>6686</v>
      </c>
      <c r="G8" s="4"/>
      <c r="H8" s="4">
        <f t="shared" si="0"/>
        <v>16750</v>
      </c>
      <c r="I8" s="4">
        <f t="shared" si="0"/>
        <v>8151</v>
      </c>
      <c r="J8" s="4">
        <f t="shared" si="1"/>
        <v>24901</v>
      </c>
      <c r="K8" s="19">
        <f t="shared" si="2"/>
        <v>24.9416548974829</v>
      </c>
      <c r="L8" s="1"/>
      <c r="M8" s="1"/>
      <c r="N8" s="1"/>
      <c r="O8" s="1"/>
      <c r="P8" s="4"/>
      <c r="Q8" s="1"/>
    </row>
    <row r="9" spans="1:17" ht="18.75" customHeight="1">
      <c r="A9" s="14" t="s">
        <v>69</v>
      </c>
      <c r="B9" s="112">
        <f>B10+B11+B12+B13+B14</f>
        <v>2688</v>
      </c>
      <c r="C9" s="112">
        <f>C10+C11+C12+C13+C14</f>
        <v>1313</v>
      </c>
      <c r="D9" s="112"/>
      <c r="E9" s="112">
        <f>E10+E11+E12+E13+E14</f>
        <v>9189</v>
      </c>
      <c r="F9" s="112">
        <f>F10+F11+F12+F13+F14</f>
        <v>4829</v>
      </c>
      <c r="G9" s="112"/>
      <c r="H9" s="112">
        <f t="shared" si="0"/>
        <v>11877</v>
      </c>
      <c r="I9" s="112">
        <f t="shared" si="0"/>
        <v>6142</v>
      </c>
      <c r="J9" s="112">
        <f t="shared" si="1"/>
        <v>18019</v>
      </c>
      <c r="K9" s="109">
        <f t="shared" si="2"/>
        <v>18.048418922844238</v>
      </c>
      <c r="L9" s="1"/>
      <c r="M9" s="1"/>
      <c r="N9" s="1"/>
      <c r="O9" s="1"/>
      <c r="P9" s="4"/>
      <c r="Q9" s="1"/>
    </row>
    <row r="10" spans="1:17" ht="12.75">
      <c r="A10" s="11" t="s">
        <v>70</v>
      </c>
      <c r="B10" s="4">
        <v>573</v>
      </c>
      <c r="C10" s="4">
        <v>289</v>
      </c>
      <c r="D10" s="91"/>
      <c r="E10" s="4">
        <v>2046</v>
      </c>
      <c r="F10" s="4">
        <v>1093</v>
      </c>
      <c r="G10" s="4"/>
      <c r="H10" s="4">
        <f t="shared" si="0"/>
        <v>2619</v>
      </c>
      <c r="I10" s="4">
        <f t="shared" si="0"/>
        <v>1382</v>
      </c>
      <c r="J10" s="4">
        <f t="shared" si="1"/>
        <v>4001</v>
      </c>
      <c r="K10" s="19">
        <f t="shared" si="2"/>
        <v>4.007532277612508</v>
      </c>
      <c r="L10" s="1"/>
      <c r="M10" s="1"/>
      <c r="N10" s="1"/>
      <c r="O10" s="1"/>
      <c r="P10" s="4"/>
      <c r="Q10" s="1"/>
    </row>
    <row r="11" spans="1:18" ht="12.75">
      <c r="A11" s="3" t="s">
        <v>71</v>
      </c>
      <c r="B11" s="4">
        <v>571</v>
      </c>
      <c r="C11" s="4">
        <v>231</v>
      </c>
      <c r="D11" s="91"/>
      <c r="E11" s="4">
        <v>1530</v>
      </c>
      <c r="F11" s="4">
        <v>789</v>
      </c>
      <c r="G11" s="4"/>
      <c r="H11" s="4">
        <f aca="true" t="shared" si="3" ref="H11:I14">B11+E11</f>
        <v>2101</v>
      </c>
      <c r="I11" s="4">
        <f t="shared" si="3"/>
        <v>1020</v>
      </c>
      <c r="J11" s="4">
        <f t="shared" si="1"/>
        <v>3121</v>
      </c>
      <c r="K11" s="19">
        <f t="shared" si="2"/>
        <v>3.1260955357232287</v>
      </c>
      <c r="L11" s="1"/>
      <c r="M11" s="1"/>
      <c r="N11" s="1"/>
      <c r="O11" s="1"/>
      <c r="P11" s="4"/>
      <c r="Q11" s="1"/>
      <c r="R11" s="16"/>
    </row>
    <row r="12" spans="1:17" ht="12.75">
      <c r="A12" s="3" t="s">
        <v>72</v>
      </c>
      <c r="B12" s="4">
        <v>692</v>
      </c>
      <c r="C12" s="4">
        <v>374</v>
      </c>
      <c r="D12" s="91"/>
      <c r="E12" s="4">
        <v>2581</v>
      </c>
      <c r="F12" s="4">
        <v>1513</v>
      </c>
      <c r="G12" s="4"/>
      <c r="H12" s="4">
        <f t="shared" si="3"/>
        <v>3273</v>
      </c>
      <c r="I12" s="4">
        <f t="shared" si="3"/>
        <v>1887</v>
      </c>
      <c r="J12" s="4">
        <f t="shared" si="1"/>
        <v>5160</v>
      </c>
      <c r="K12" s="19">
        <f t="shared" si="2"/>
        <v>5.168424531987139</v>
      </c>
      <c r="L12" s="1"/>
      <c r="M12" s="4"/>
      <c r="N12" s="1"/>
      <c r="O12" s="1"/>
      <c r="P12" s="4"/>
      <c r="Q12" s="1"/>
    </row>
    <row r="13" spans="1:17" ht="12.75">
      <c r="A13" s="3" t="s">
        <v>31</v>
      </c>
      <c r="B13" s="4">
        <v>421</v>
      </c>
      <c r="C13" s="4">
        <v>209</v>
      </c>
      <c r="D13" s="91"/>
      <c r="E13" s="4">
        <v>1551</v>
      </c>
      <c r="F13" s="4">
        <v>695</v>
      </c>
      <c r="G13" s="4"/>
      <c r="H13" s="4">
        <f t="shared" si="3"/>
        <v>1972</v>
      </c>
      <c r="I13" s="4">
        <f t="shared" si="3"/>
        <v>904</v>
      </c>
      <c r="J13" s="4">
        <f t="shared" si="1"/>
        <v>2876</v>
      </c>
      <c r="K13" s="19">
        <f t="shared" si="2"/>
        <v>2.8806955337199636</v>
      </c>
      <c r="L13" s="1"/>
      <c r="M13" s="1"/>
      <c r="N13" s="1"/>
      <c r="O13" s="1"/>
      <c r="P13" s="4"/>
      <c r="Q13" s="1"/>
    </row>
    <row r="14" spans="1:17" ht="12.75">
      <c r="A14" s="3" t="s">
        <v>73</v>
      </c>
      <c r="B14" s="4">
        <v>431</v>
      </c>
      <c r="C14" s="4">
        <v>210</v>
      </c>
      <c r="D14" s="91"/>
      <c r="E14" s="4">
        <v>1481</v>
      </c>
      <c r="F14" s="4">
        <v>739</v>
      </c>
      <c r="G14" s="4"/>
      <c r="H14" s="4">
        <f t="shared" si="3"/>
        <v>1912</v>
      </c>
      <c r="I14" s="4">
        <f t="shared" si="3"/>
        <v>949</v>
      </c>
      <c r="J14" s="4">
        <f t="shared" si="1"/>
        <v>2861</v>
      </c>
      <c r="K14" s="19">
        <f t="shared" si="2"/>
        <v>2.8656710438013966</v>
      </c>
      <c r="L14" s="1"/>
      <c r="M14" s="1"/>
      <c r="N14" s="1"/>
      <c r="O14" s="1"/>
      <c r="P14" s="4"/>
      <c r="Q14" s="1"/>
    </row>
    <row r="15" spans="1:17" ht="18.75" customHeight="1">
      <c r="A15" s="88" t="s">
        <v>74</v>
      </c>
      <c r="B15" s="112">
        <f>B16+B17+B18+B19</f>
        <v>1097</v>
      </c>
      <c r="C15" s="112">
        <f>C16+C17+C18+C19</f>
        <v>394</v>
      </c>
      <c r="D15" s="112"/>
      <c r="E15" s="112">
        <f>E16+E17+E18+E19</f>
        <v>4432</v>
      </c>
      <c r="F15" s="112">
        <f>F16+F17+F18+F19</f>
        <v>2074</v>
      </c>
      <c r="G15" s="112"/>
      <c r="H15" s="112">
        <f>B15+E15</f>
        <v>5529</v>
      </c>
      <c r="I15" s="112">
        <f>C15+F15</f>
        <v>2468</v>
      </c>
      <c r="J15" s="112">
        <f t="shared" si="1"/>
        <v>7997</v>
      </c>
      <c r="K15" s="109">
        <f t="shared" si="2"/>
        <v>8.010056391918829</v>
      </c>
      <c r="Q15" s="1"/>
    </row>
    <row r="16" spans="1:17" ht="12.75">
      <c r="A16" s="3" t="s">
        <v>75</v>
      </c>
      <c r="B16" s="4">
        <v>572</v>
      </c>
      <c r="C16" s="4">
        <v>188</v>
      </c>
      <c r="D16" s="91"/>
      <c r="E16" s="4">
        <v>1929</v>
      </c>
      <c r="F16" s="4">
        <v>859</v>
      </c>
      <c r="G16" s="4"/>
      <c r="H16" s="4">
        <f>B16+E16</f>
        <v>2501</v>
      </c>
      <c r="I16" s="4">
        <f>C16+F16</f>
        <v>1047</v>
      </c>
      <c r="J16" s="4">
        <f t="shared" si="1"/>
        <v>3548</v>
      </c>
      <c r="K16" s="19">
        <f t="shared" si="2"/>
        <v>3.553792682071777</v>
      </c>
      <c r="Q16" s="1"/>
    </row>
    <row r="17" spans="1:11" ht="12.75">
      <c r="A17" s="3" t="s">
        <v>76</v>
      </c>
      <c r="B17" s="4">
        <v>217</v>
      </c>
      <c r="C17" s="4">
        <v>78</v>
      </c>
      <c r="D17" s="91"/>
      <c r="E17" s="4">
        <v>779</v>
      </c>
      <c r="F17" s="4">
        <v>411</v>
      </c>
      <c r="G17" s="4"/>
      <c r="H17" s="4">
        <f aca="true" t="shared" si="4" ref="H17:I19">B17+E17</f>
        <v>996</v>
      </c>
      <c r="I17" s="4">
        <f t="shared" si="4"/>
        <v>489</v>
      </c>
      <c r="J17" s="4">
        <f t="shared" si="1"/>
        <v>1485</v>
      </c>
      <c r="K17" s="19">
        <f t="shared" si="2"/>
        <v>1.4874245019381591</v>
      </c>
    </row>
    <row r="18" spans="1:11" ht="12.75">
      <c r="A18" s="3" t="s">
        <v>77</v>
      </c>
      <c r="B18" s="4">
        <v>252</v>
      </c>
      <c r="C18" s="4">
        <v>87</v>
      </c>
      <c r="D18" s="91"/>
      <c r="E18" s="4">
        <v>1329</v>
      </c>
      <c r="F18" s="4">
        <v>611</v>
      </c>
      <c r="G18" s="4"/>
      <c r="H18" s="4">
        <f t="shared" si="4"/>
        <v>1581</v>
      </c>
      <c r="I18" s="4">
        <f t="shared" si="4"/>
        <v>698</v>
      </c>
      <c r="J18" s="4">
        <f t="shared" si="1"/>
        <v>2279</v>
      </c>
      <c r="K18" s="19">
        <f t="shared" si="2"/>
        <v>2.2827208349609864</v>
      </c>
    </row>
    <row r="19" spans="1:11" ht="12.75">
      <c r="A19" s="3" t="s">
        <v>78</v>
      </c>
      <c r="B19" s="4">
        <v>56</v>
      </c>
      <c r="C19" s="4">
        <v>41</v>
      </c>
      <c r="D19" s="91"/>
      <c r="E19" s="4">
        <v>395</v>
      </c>
      <c r="F19" s="4">
        <v>193</v>
      </c>
      <c r="G19" s="4"/>
      <c r="H19" s="4">
        <f t="shared" si="4"/>
        <v>451</v>
      </c>
      <c r="I19" s="4">
        <f t="shared" si="4"/>
        <v>234</v>
      </c>
      <c r="J19" s="4">
        <f t="shared" si="1"/>
        <v>685</v>
      </c>
      <c r="K19" s="19">
        <f t="shared" si="2"/>
        <v>0.6861183729479051</v>
      </c>
    </row>
    <row r="20" spans="1:11" ht="18.75" customHeight="1">
      <c r="A20" s="88" t="s">
        <v>79</v>
      </c>
      <c r="B20" s="112">
        <f>B21+B22</f>
        <v>2696</v>
      </c>
      <c r="C20" s="112">
        <f>C21+C22</f>
        <v>1098</v>
      </c>
      <c r="D20" s="112"/>
      <c r="E20" s="112">
        <f>E21+E22</f>
        <v>7819</v>
      </c>
      <c r="F20" s="112">
        <f>F21+F22</f>
        <v>4019</v>
      </c>
      <c r="G20" s="112"/>
      <c r="H20" s="112">
        <f aca="true" t="shared" si="5" ref="H20:H35">B20+E20</f>
        <v>10515</v>
      </c>
      <c r="I20" s="112">
        <f aca="true" t="shared" si="6" ref="I20:I35">C20+F20</f>
        <v>5117</v>
      </c>
      <c r="J20" s="112">
        <f t="shared" si="1"/>
        <v>15632</v>
      </c>
      <c r="K20" s="109">
        <f t="shared" si="2"/>
        <v>15.657521760469564</v>
      </c>
    </row>
    <row r="21" spans="1:11" ht="12.75">
      <c r="A21" s="3" t="s">
        <v>80</v>
      </c>
      <c r="B21" s="4">
        <v>132</v>
      </c>
      <c r="C21" s="4">
        <v>57</v>
      </c>
      <c r="D21" s="91"/>
      <c r="E21" s="4">
        <v>692</v>
      </c>
      <c r="F21" s="4">
        <v>387</v>
      </c>
      <c r="G21" s="4"/>
      <c r="H21" s="4">
        <f t="shared" si="5"/>
        <v>824</v>
      </c>
      <c r="I21" s="4">
        <f t="shared" si="6"/>
        <v>444</v>
      </c>
      <c r="J21" s="4">
        <f t="shared" si="1"/>
        <v>1268</v>
      </c>
      <c r="K21" s="19">
        <f t="shared" si="2"/>
        <v>1.2700702144495528</v>
      </c>
    </row>
    <row r="22" spans="1:11" ht="12.75">
      <c r="A22" s="21" t="s">
        <v>81</v>
      </c>
      <c r="B22" s="4">
        <v>2564</v>
      </c>
      <c r="C22" s="4">
        <v>1041</v>
      </c>
      <c r="D22" s="91"/>
      <c r="E22" s="4">
        <v>7127</v>
      </c>
      <c r="F22" s="4">
        <v>3632</v>
      </c>
      <c r="G22" s="4"/>
      <c r="H22" s="4">
        <f t="shared" si="5"/>
        <v>9691</v>
      </c>
      <c r="I22" s="4">
        <f t="shared" si="6"/>
        <v>4673</v>
      </c>
      <c r="J22" s="4">
        <f t="shared" si="1"/>
        <v>14364</v>
      </c>
      <c r="K22" s="19">
        <f t="shared" si="2"/>
        <v>14.387451546020014</v>
      </c>
    </row>
    <row r="23" spans="1:11" ht="18.75" customHeight="1">
      <c r="A23" s="88" t="s">
        <v>82</v>
      </c>
      <c r="B23" s="112">
        <f>B24+B25</f>
        <v>2608</v>
      </c>
      <c r="C23" s="112">
        <f>C24+C25</f>
        <v>897</v>
      </c>
      <c r="D23" s="112"/>
      <c r="E23" s="112">
        <f>E24+E25</f>
        <v>9942</v>
      </c>
      <c r="F23" s="112">
        <f>F24+F25</f>
        <v>5039</v>
      </c>
      <c r="G23" s="112"/>
      <c r="H23" s="112">
        <f t="shared" si="5"/>
        <v>12550</v>
      </c>
      <c r="I23" s="112">
        <f t="shared" si="6"/>
        <v>5936</v>
      </c>
      <c r="J23" s="112">
        <f t="shared" si="1"/>
        <v>18486</v>
      </c>
      <c r="K23" s="109">
        <f t="shared" si="2"/>
        <v>18.516181375642297</v>
      </c>
    </row>
    <row r="24" spans="1:11" ht="12.75">
      <c r="A24" s="3" t="s">
        <v>83</v>
      </c>
      <c r="B24" s="4">
        <v>329</v>
      </c>
      <c r="C24" s="4">
        <v>101</v>
      </c>
      <c r="D24" s="91"/>
      <c r="E24" s="4">
        <v>1339</v>
      </c>
      <c r="F24" s="4">
        <v>684</v>
      </c>
      <c r="G24" s="4"/>
      <c r="H24" s="4">
        <f t="shared" si="5"/>
        <v>1668</v>
      </c>
      <c r="I24" s="4">
        <f t="shared" si="6"/>
        <v>785</v>
      </c>
      <c r="J24" s="4">
        <f t="shared" si="1"/>
        <v>2453</v>
      </c>
      <c r="K24" s="19">
        <f t="shared" si="2"/>
        <v>2.4570049180163664</v>
      </c>
    </row>
    <row r="25" spans="1:11" ht="12.75">
      <c r="A25" s="3" t="s">
        <v>84</v>
      </c>
      <c r="B25" s="4">
        <v>2279</v>
      </c>
      <c r="C25" s="4">
        <v>796</v>
      </c>
      <c r="D25" s="91"/>
      <c r="E25" s="4">
        <v>8603</v>
      </c>
      <c r="F25" s="4">
        <v>4355</v>
      </c>
      <c r="G25" s="4"/>
      <c r="H25" s="4">
        <f t="shared" si="5"/>
        <v>10882</v>
      </c>
      <c r="I25" s="4">
        <f t="shared" si="6"/>
        <v>5151</v>
      </c>
      <c r="J25" s="4">
        <f t="shared" si="1"/>
        <v>16033</v>
      </c>
      <c r="K25" s="19">
        <f t="shared" si="2"/>
        <v>16.05917645762593</v>
      </c>
    </row>
    <row r="26" spans="1:11" ht="18.75" customHeight="1">
      <c r="A26" s="88" t="s">
        <v>85</v>
      </c>
      <c r="B26" s="112">
        <f>B27+B28+B29</f>
        <v>879</v>
      </c>
      <c r="C26" s="112">
        <f>C27+C28+C29</f>
        <v>429</v>
      </c>
      <c r="D26" s="112"/>
      <c r="E26" s="112">
        <f>E27+E28+E29</f>
        <v>4244</v>
      </c>
      <c r="F26" s="112">
        <f>F27+F28+F29</f>
        <v>1923</v>
      </c>
      <c r="G26" s="112"/>
      <c r="H26" s="112">
        <f t="shared" si="5"/>
        <v>5123</v>
      </c>
      <c r="I26" s="112">
        <f t="shared" si="6"/>
        <v>2352</v>
      </c>
      <c r="J26" s="112">
        <f t="shared" si="1"/>
        <v>7475</v>
      </c>
      <c r="K26" s="109">
        <f t="shared" si="2"/>
        <v>7.487204142752687</v>
      </c>
    </row>
    <row r="27" spans="1:11" ht="12.75">
      <c r="A27" s="3" t="s">
        <v>86</v>
      </c>
      <c r="B27" s="4">
        <v>210</v>
      </c>
      <c r="C27" s="4">
        <v>111</v>
      </c>
      <c r="D27" s="91"/>
      <c r="E27" s="4">
        <v>1190</v>
      </c>
      <c r="F27" s="4">
        <v>617</v>
      </c>
      <c r="G27" s="4"/>
      <c r="H27" s="4">
        <f t="shared" si="5"/>
        <v>1400</v>
      </c>
      <c r="I27" s="4">
        <f t="shared" si="6"/>
        <v>728</v>
      </c>
      <c r="J27" s="4">
        <f t="shared" si="1"/>
        <v>2128</v>
      </c>
      <c r="K27" s="19">
        <f t="shared" si="2"/>
        <v>2.131474303114076</v>
      </c>
    </row>
    <row r="28" spans="1:11" ht="12.75">
      <c r="A28" s="1" t="s">
        <v>87</v>
      </c>
      <c r="B28" s="4">
        <v>331</v>
      </c>
      <c r="C28" s="4">
        <v>174</v>
      </c>
      <c r="D28" s="91"/>
      <c r="E28" s="4">
        <v>1527</v>
      </c>
      <c r="F28" s="4">
        <v>670</v>
      </c>
      <c r="G28" s="4"/>
      <c r="H28" s="4">
        <f t="shared" si="5"/>
        <v>1858</v>
      </c>
      <c r="I28" s="4">
        <f t="shared" si="6"/>
        <v>844</v>
      </c>
      <c r="J28" s="4">
        <f t="shared" si="1"/>
        <v>2702</v>
      </c>
      <c r="K28" s="19">
        <f t="shared" si="2"/>
        <v>2.706411450664583</v>
      </c>
    </row>
    <row r="29" spans="1:11" ht="12.75">
      <c r="A29" s="1" t="s">
        <v>88</v>
      </c>
      <c r="B29" s="4">
        <v>338</v>
      </c>
      <c r="C29" s="4">
        <v>144</v>
      </c>
      <c r="D29" s="91"/>
      <c r="E29" s="4">
        <v>1527</v>
      </c>
      <c r="F29" s="4">
        <v>636</v>
      </c>
      <c r="G29" s="4"/>
      <c r="H29" s="4">
        <f t="shared" si="5"/>
        <v>1865</v>
      </c>
      <c r="I29" s="4">
        <f t="shared" si="6"/>
        <v>780</v>
      </c>
      <c r="J29" s="4">
        <f t="shared" si="1"/>
        <v>2645</v>
      </c>
      <c r="K29" s="19">
        <f t="shared" si="2"/>
        <v>2.6493183889740277</v>
      </c>
    </row>
    <row r="30" spans="1:11" ht="18.75" customHeight="1">
      <c r="A30" s="14" t="s">
        <v>89</v>
      </c>
      <c r="B30" s="112">
        <f>B31+B32</f>
        <v>298</v>
      </c>
      <c r="C30" s="112">
        <f>C31+C32</f>
        <v>144</v>
      </c>
      <c r="D30" s="112"/>
      <c r="E30" s="112">
        <f>E31+E32</f>
        <v>1722</v>
      </c>
      <c r="F30" s="112">
        <f>F31+F32</f>
        <v>940</v>
      </c>
      <c r="G30" s="112"/>
      <c r="H30" s="112">
        <f t="shared" si="5"/>
        <v>2020</v>
      </c>
      <c r="I30" s="112">
        <f t="shared" si="6"/>
        <v>1084</v>
      </c>
      <c r="J30" s="112">
        <f t="shared" si="1"/>
        <v>3104</v>
      </c>
      <c r="K30" s="109">
        <f t="shared" si="2"/>
        <v>3.109067780482186</v>
      </c>
    </row>
    <row r="31" spans="1:11" ht="12.75">
      <c r="A31" s="1" t="s">
        <v>90</v>
      </c>
      <c r="B31" s="4">
        <v>259</v>
      </c>
      <c r="C31" s="4">
        <v>123</v>
      </c>
      <c r="D31" s="91"/>
      <c r="E31" s="4">
        <v>1156</v>
      </c>
      <c r="F31" s="4">
        <v>646</v>
      </c>
      <c r="G31" s="4"/>
      <c r="H31" s="4">
        <f t="shared" si="5"/>
        <v>1415</v>
      </c>
      <c r="I31" s="4">
        <f t="shared" si="6"/>
        <v>769</v>
      </c>
      <c r="J31" s="4">
        <f t="shared" si="1"/>
        <v>2184</v>
      </c>
      <c r="K31" s="19">
        <f t="shared" si="2"/>
        <v>2.1875657321433937</v>
      </c>
    </row>
    <row r="32" spans="1:11" ht="12.75">
      <c r="A32" s="1" t="s">
        <v>91</v>
      </c>
      <c r="B32" s="4">
        <v>39</v>
      </c>
      <c r="C32" s="4">
        <v>21</v>
      </c>
      <c r="D32" s="91"/>
      <c r="E32" s="4">
        <v>566</v>
      </c>
      <c r="F32" s="4">
        <v>294</v>
      </c>
      <c r="G32" s="4"/>
      <c r="H32" s="4">
        <f t="shared" si="5"/>
        <v>605</v>
      </c>
      <c r="I32" s="4">
        <f t="shared" si="6"/>
        <v>315</v>
      </c>
      <c r="J32" s="4">
        <f t="shared" si="1"/>
        <v>920</v>
      </c>
      <c r="K32" s="19">
        <f t="shared" si="2"/>
        <v>0.9215020483387922</v>
      </c>
    </row>
    <row r="33" spans="1:11" ht="18.75" customHeight="1">
      <c r="A33" s="14" t="s">
        <v>92</v>
      </c>
      <c r="B33" s="112">
        <f>B34+B35</f>
        <v>269</v>
      </c>
      <c r="C33" s="112">
        <f>C34+C35</f>
        <v>147</v>
      </c>
      <c r="D33" s="112"/>
      <c r="E33" s="112">
        <f>E34+E35</f>
        <v>2350</v>
      </c>
      <c r="F33" s="112">
        <f>F34+F35</f>
        <v>1457</v>
      </c>
      <c r="G33" s="112"/>
      <c r="H33" s="112">
        <f t="shared" si="5"/>
        <v>2619</v>
      </c>
      <c r="I33" s="112">
        <f t="shared" si="6"/>
        <v>1604</v>
      </c>
      <c r="J33" s="112">
        <f t="shared" si="1"/>
        <v>4223</v>
      </c>
      <c r="K33" s="109">
        <f t="shared" si="2"/>
        <v>4.229894728407304</v>
      </c>
    </row>
    <row r="34" spans="1:11" ht="12.75">
      <c r="A34" s="1" t="s">
        <v>93</v>
      </c>
      <c r="B34" s="4">
        <v>144</v>
      </c>
      <c r="C34" s="4">
        <v>83</v>
      </c>
      <c r="D34" s="91"/>
      <c r="E34" s="4">
        <v>1267</v>
      </c>
      <c r="F34" s="4">
        <v>810</v>
      </c>
      <c r="G34" s="4"/>
      <c r="H34" s="4">
        <f t="shared" si="5"/>
        <v>1411</v>
      </c>
      <c r="I34" s="4">
        <f t="shared" si="6"/>
        <v>893</v>
      </c>
      <c r="J34" s="4">
        <f t="shared" si="1"/>
        <v>2304</v>
      </c>
      <c r="K34" s="19">
        <f t="shared" si="2"/>
        <v>2.3077616514919317</v>
      </c>
    </row>
    <row r="35" spans="1:11" ht="12.75">
      <c r="A35" s="2" t="s">
        <v>94</v>
      </c>
      <c r="B35" s="63">
        <v>125</v>
      </c>
      <c r="C35" s="63">
        <v>64</v>
      </c>
      <c r="D35" s="94"/>
      <c r="E35" s="63">
        <v>1083</v>
      </c>
      <c r="F35" s="63">
        <v>647</v>
      </c>
      <c r="G35" s="63"/>
      <c r="H35" s="63">
        <f t="shared" si="5"/>
        <v>1208</v>
      </c>
      <c r="I35" s="63">
        <f t="shared" si="6"/>
        <v>711</v>
      </c>
      <c r="J35" s="63">
        <f t="shared" si="1"/>
        <v>1919</v>
      </c>
      <c r="K35" s="63">
        <f t="shared" si="2"/>
        <v>1.9221330769153722</v>
      </c>
    </row>
    <row r="36" spans="1:15" ht="24" customHeight="1">
      <c r="A36" s="2"/>
      <c r="B36" s="19"/>
      <c r="C36" s="19"/>
      <c r="D36" s="19"/>
      <c r="E36" s="19"/>
      <c r="F36" s="19"/>
      <c r="G36" s="19"/>
      <c r="H36" s="19"/>
      <c r="I36" s="19"/>
      <c r="J36" s="19"/>
      <c r="K36" s="6"/>
      <c r="L36" s="6"/>
      <c r="M36" s="6"/>
      <c r="N36" s="6"/>
      <c r="O36" s="6"/>
    </row>
    <row r="37" spans="1:15" ht="37.5" customHeight="1">
      <c r="A37" s="173" t="s">
        <v>180</v>
      </c>
      <c r="B37" s="174"/>
      <c r="C37" s="174"/>
      <c r="D37" s="174"/>
      <c r="E37" s="174"/>
      <c r="F37" s="174"/>
      <c r="G37" s="174"/>
      <c r="H37" s="174"/>
      <c r="I37" s="174"/>
      <c r="J37" s="174"/>
      <c r="K37" s="165"/>
      <c r="L37" s="58"/>
      <c r="M37" s="58"/>
      <c r="N37" s="58"/>
      <c r="O37" s="58"/>
    </row>
    <row r="39" spans="1:10" ht="12.75">
      <c r="A39" s="6"/>
      <c r="B39" s="6"/>
      <c r="C39" s="6"/>
      <c r="D39" s="6"/>
      <c r="E39" s="6"/>
      <c r="F39" s="6"/>
      <c r="G39" s="6"/>
      <c r="H39" s="6"/>
      <c r="I39" s="6"/>
      <c r="J39" s="6"/>
    </row>
    <row r="40" spans="1:15" ht="12.75">
      <c r="A40" s="60"/>
      <c r="B40" s="58"/>
      <c r="C40" s="58"/>
      <c r="D40" s="58"/>
      <c r="E40" s="58"/>
      <c r="F40" s="58"/>
      <c r="G40" s="58"/>
      <c r="H40" s="58"/>
      <c r="I40" s="58"/>
      <c r="J40" s="58"/>
      <c r="K40" s="58"/>
      <c r="L40" s="58"/>
      <c r="M40" s="58"/>
      <c r="N40" s="58"/>
      <c r="O40" s="58"/>
    </row>
    <row r="42" spans="1:16" ht="12.75">
      <c r="A42" s="18"/>
      <c r="B42" s="17"/>
      <c r="C42" s="17"/>
      <c r="D42" s="17"/>
      <c r="E42" s="17"/>
      <c r="F42" s="17"/>
      <c r="G42" s="17"/>
      <c r="H42" s="17"/>
      <c r="I42" s="17"/>
      <c r="J42" s="17"/>
      <c r="K42" s="17"/>
      <c r="L42" s="17"/>
      <c r="M42" s="17"/>
      <c r="N42" s="17"/>
      <c r="O42" s="17"/>
      <c r="P42" s="17"/>
    </row>
  </sheetData>
  <sheetProtection/>
  <mergeCells count="6">
    <mergeCell ref="A37:K37"/>
    <mergeCell ref="A1:K1"/>
    <mergeCell ref="B4:C4"/>
    <mergeCell ref="E4:F4"/>
    <mergeCell ref="H4:J4"/>
    <mergeCell ref="A3:K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6.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L1"/>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 min="12" max="12" width="4.140625" style="0" customWidth="1"/>
  </cols>
  <sheetData>
    <row r="1" spans="1:15" ht="27" customHeight="1">
      <c r="A1" s="187" t="s">
        <v>229</v>
      </c>
      <c r="B1" s="174"/>
      <c r="C1" s="174"/>
      <c r="D1" s="174"/>
      <c r="E1" s="174"/>
      <c r="F1" s="174"/>
      <c r="G1" s="174"/>
      <c r="H1" s="174"/>
      <c r="I1" s="174"/>
      <c r="J1" s="174"/>
      <c r="K1" s="167"/>
      <c r="L1" s="165"/>
      <c r="M1" s="17"/>
      <c r="N1" s="17"/>
      <c r="O1" s="16"/>
    </row>
    <row r="2" spans="1:15" ht="7.5" customHeight="1">
      <c r="A2" s="23"/>
      <c r="B2" s="26"/>
      <c r="C2" s="26"/>
      <c r="D2" s="26"/>
      <c r="E2" s="26"/>
      <c r="F2" s="26"/>
      <c r="G2" s="26"/>
      <c r="H2" s="26"/>
      <c r="I2" s="26"/>
      <c r="J2" s="26"/>
      <c r="K2" s="17"/>
      <c r="L2" s="17"/>
      <c r="M2" s="17"/>
      <c r="N2" s="17"/>
      <c r="O2" s="16"/>
    </row>
    <row r="3" spans="1:15" ht="24.75" customHeight="1">
      <c r="A3" s="168" t="s">
        <v>181</v>
      </c>
      <c r="B3" s="168"/>
      <c r="C3" s="168"/>
      <c r="D3" s="168"/>
      <c r="E3" s="168"/>
      <c r="F3" s="168"/>
      <c r="G3" s="168"/>
      <c r="H3" s="168"/>
      <c r="I3" s="168"/>
      <c r="J3" s="168"/>
      <c r="K3" s="178"/>
      <c r="L3" s="17"/>
      <c r="M3" s="17"/>
      <c r="N3" s="17"/>
      <c r="O3" s="16"/>
    </row>
    <row r="4" spans="1:15" ht="18.75" customHeight="1">
      <c r="A4" s="15" t="s">
        <v>97</v>
      </c>
      <c r="B4" s="172" t="s">
        <v>5</v>
      </c>
      <c r="C4" s="172"/>
      <c r="D4" s="12"/>
      <c r="E4" s="172" t="s">
        <v>64</v>
      </c>
      <c r="F4" s="172"/>
      <c r="G4" s="12"/>
      <c r="H4" s="85" t="s">
        <v>4</v>
      </c>
      <c r="I4" s="85"/>
      <c r="J4" s="85"/>
      <c r="K4" s="85"/>
      <c r="L4" s="15"/>
      <c r="M4" s="12"/>
      <c r="N4" s="12"/>
      <c r="O4" s="12"/>
    </row>
    <row r="5" spans="1:15" ht="24.75" customHeight="1">
      <c r="A5" s="5" t="s">
        <v>111</v>
      </c>
      <c r="B5" s="10" t="s">
        <v>66</v>
      </c>
      <c r="C5" s="10" t="s">
        <v>67</v>
      </c>
      <c r="D5" s="10"/>
      <c r="E5" s="10" t="s">
        <v>66</v>
      </c>
      <c r="F5" s="10" t="s">
        <v>67</v>
      </c>
      <c r="G5" s="10"/>
      <c r="H5" s="10" t="s">
        <v>66</v>
      </c>
      <c r="I5" s="10" t="s">
        <v>67</v>
      </c>
      <c r="J5" s="49" t="s">
        <v>49</v>
      </c>
      <c r="K5" s="49" t="s">
        <v>95</v>
      </c>
      <c r="L5" s="57"/>
      <c r="M5" s="57"/>
      <c r="N5" s="56"/>
      <c r="O5" s="20"/>
    </row>
    <row r="6" spans="1:15" ht="18.75" customHeight="1">
      <c r="A6" s="108" t="s">
        <v>32</v>
      </c>
      <c r="B6" s="109">
        <f>B8+B9+B15+B20+B23+B26+B30+B33</f>
        <v>4585</v>
      </c>
      <c r="C6" s="109">
        <f>C8+C9+C15+C20+C23+C26+C30+C33</f>
        <v>2436</v>
      </c>
      <c r="D6" s="109"/>
      <c r="E6" s="109">
        <f>E8+E9+E15+E20+E23+E26+E30+E33</f>
        <v>34482</v>
      </c>
      <c r="F6" s="109">
        <f>F8+F9+F15+F20+F23+F26+F30+F33</f>
        <v>21317</v>
      </c>
      <c r="G6" s="109"/>
      <c r="H6" s="109">
        <f>H8+H9+H15+H20+H23+H26+H30+H33</f>
        <v>39067</v>
      </c>
      <c r="I6" s="109">
        <f>I8+I9+I15+I20+I23+I26+I30+I33</f>
        <v>23753</v>
      </c>
      <c r="J6" s="109">
        <f>J8+J9+J15+J20+J23+J26+J30+J33</f>
        <v>62820</v>
      </c>
      <c r="K6" s="109">
        <f>K8+K9+K15+K20+K23+K26+K30+K33</f>
        <v>100</v>
      </c>
      <c r="L6" s="57"/>
      <c r="M6" s="57"/>
      <c r="N6" s="56"/>
      <c r="O6" s="20"/>
    </row>
    <row r="7" spans="1:15" ht="18.75" customHeight="1">
      <c r="A7" s="61" t="s">
        <v>30</v>
      </c>
      <c r="B7" s="109">
        <f>B8</f>
        <v>1245</v>
      </c>
      <c r="C7" s="109">
        <f>C8</f>
        <v>595</v>
      </c>
      <c r="D7" s="105"/>
      <c r="E7" s="109">
        <f>E8</f>
        <v>7970</v>
      </c>
      <c r="F7" s="109">
        <f>F8</f>
        <v>5184</v>
      </c>
      <c r="G7" s="109"/>
      <c r="H7" s="109">
        <f aca="true" t="shared" si="0" ref="H7:I10">B7+E7</f>
        <v>9215</v>
      </c>
      <c r="I7" s="109">
        <f t="shared" si="0"/>
        <v>5779</v>
      </c>
      <c r="J7" s="109">
        <f aca="true" t="shared" si="1" ref="J7:J35">H7+I7</f>
        <v>14994</v>
      </c>
      <c r="K7" s="109">
        <f aca="true" t="shared" si="2" ref="K7:K35">(J7/J$6)*100</f>
        <v>23.868194842406876</v>
      </c>
      <c r="L7" s="1"/>
      <c r="M7" s="4"/>
      <c r="N7" s="1"/>
      <c r="O7" s="1"/>
    </row>
    <row r="8" spans="1:15" ht="12.75">
      <c r="A8" s="1" t="s">
        <v>68</v>
      </c>
      <c r="B8" s="4">
        <v>1245</v>
      </c>
      <c r="C8" s="4">
        <v>595</v>
      </c>
      <c r="D8" s="91"/>
      <c r="E8" s="4">
        <v>7970</v>
      </c>
      <c r="F8" s="4">
        <v>5184</v>
      </c>
      <c r="G8" s="4"/>
      <c r="H8" s="4">
        <f t="shared" si="0"/>
        <v>9215</v>
      </c>
      <c r="I8" s="4">
        <f t="shared" si="0"/>
        <v>5779</v>
      </c>
      <c r="J8" s="4">
        <f t="shared" si="1"/>
        <v>14994</v>
      </c>
      <c r="K8" s="19">
        <f t="shared" si="2"/>
        <v>23.868194842406876</v>
      </c>
      <c r="L8" s="1"/>
      <c r="M8" s="1"/>
      <c r="N8" s="1"/>
      <c r="O8" s="1"/>
    </row>
    <row r="9" spans="1:15" ht="18.75" customHeight="1">
      <c r="A9" s="14" t="s">
        <v>69</v>
      </c>
      <c r="B9" s="112">
        <f>B10+B11+B12+B13+B14</f>
        <v>930</v>
      </c>
      <c r="C9" s="112">
        <f>C10+C11+C12+C13+C14</f>
        <v>567</v>
      </c>
      <c r="D9" s="112"/>
      <c r="E9" s="112">
        <f>E10+E11+E12+E13+E14</f>
        <v>6108</v>
      </c>
      <c r="F9" s="112">
        <f>F10+F11+F12+F13+F14</f>
        <v>3776</v>
      </c>
      <c r="G9" s="112"/>
      <c r="H9" s="112">
        <f t="shared" si="0"/>
        <v>7038</v>
      </c>
      <c r="I9" s="112">
        <f t="shared" si="0"/>
        <v>4343</v>
      </c>
      <c r="J9" s="112">
        <f t="shared" si="1"/>
        <v>11381</v>
      </c>
      <c r="K9" s="109">
        <f t="shared" si="2"/>
        <v>18.116841770136897</v>
      </c>
      <c r="L9" s="1"/>
      <c r="M9" s="1"/>
      <c r="N9" s="1"/>
      <c r="O9" s="1"/>
    </row>
    <row r="10" spans="1:15" ht="12.75">
      <c r="A10" s="11" t="s">
        <v>70</v>
      </c>
      <c r="B10" s="4">
        <v>226</v>
      </c>
      <c r="C10" s="4">
        <v>142</v>
      </c>
      <c r="D10" s="91"/>
      <c r="E10" s="4">
        <v>1396</v>
      </c>
      <c r="F10" s="4">
        <v>885</v>
      </c>
      <c r="G10" s="4"/>
      <c r="H10" s="4">
        <f t="shared" si="0"/>
        <v>1622</v>
      </c>
      <c r="I10" s="4">
        <f t="shared" si="0"/>
        <v>1027</v>
      </c>
      <c r="J10" s="4">
        <f t="shared" si="1"/>
        <v>2649</v>
      </c>
      <c r="K10" s="19">
        <f t="shared" si="2"/>
        <v>4.2168099331423115</v>
      </c>
      <c r="L10" s="1"/>
      <c r="M10" s="1"/>
      <c r="N10" s="1"/>
      <c r="O10" s="1"/>
    </row>
    <row r="11" spans="1:15" ht="12.75">
      <c r="A11" s="3" t="s">
        <v>71</v>
      </c>
      <c r="B11" s="4">
        <v>182</v>
      </c>
      <c r="C11" s="4">
        <v>88</v>
      </c>
      <c r="D11" s="91"/>
      <c r="E11" s="4">
        <v>949</v>
      </c>
      <c r="F11" s="4">
        <v>581</v>
      </c>
      <c r="G11" s="4"/>
      <c r="H11" s="4">
        <f aca="true" t="shared" si="3" ref="H11:I14">B11+E11</f>
        <v>1131</v>
      </c>
      <c r="I11" s="4">
        <f t="shared" si="3"/>
        <v>669</v>
      </c>
      <c r="J11" s="4">
        <f t="shared" si="1"/>
        <v>1800</v>
      </c>
      <c r="K11" s="19">
        <f t="shared" si="2"/>
        <v>2.865329512893983</v>
      </c>
      <c r="L11" s="1"/>
      <c r="M11" s="1"/>
      <c r="N11" s="1"/>
      <c r="O11" s="1"/>
    </row>
    <row r="12" spans="1:15" ht="12.75">
      <c r="A12" s="3" t="s">
        <v>72</v>
      </c>
      <c r="B12" s="4">
        <v>226</v>
      </c>
      <c r="C12" s="4">
        <v>140</v>
      </c>
      <c r="D12" s="91"/>
      <c r="E12" s="4">
        <v>1762</v>
      </c>
      <c r="F12" s="4">
        <v>1195</v>
      </c>
      <c r="G12" s="4"/>
      <c r="H12" s="4">
        <f t="shared" si="3"/>
        <v>1988</v>
      </c>
      <c r="I12" s="4">
        <f t="shared" si="3"/>
        <v>1335</v>
      </c>
      <c r="J12" s="4">
        <f t="shared" si="1"/>
        <v>3323</v>
      </c>
      <c r="K12" s="19">
        <f t="shared" si="2"/>
        <v>5.289716650748169</v>
      </c>
      <c r="L12" s="1"/>
      <c r="M12" s="4"/>
      <c r="N12" s="1"/>
      <c r="O12" s="1"/>
    </row>
    <row r="13" spans="1:15" ht="12.75">
      <c r="A13" s="3" t="s">
        <v>31</v>
      </c>
      <c r="B13" s="4">
        <v>126</v>
      </c>
      <c r="C13" s="4">
        <v>96</v>
      </c>
      <c r="D13" s="91"/>
      <c r="E13" s="4">
        <v>1052</v>
      </c>
      <c r="F13" s="4">
        <v>562</v>
      </c>
      <c r="G13" s="4"/>
      <c r="H13" s="4">
        <f t="shared" si="3"/>
        <v>1178</v>
      </c>
      <c r="I13" s="4">
        <f t="shared" si="3"/>
        <v>658</v>
      </c>
      <c r="J13" s="4">
        <f t="shared" si="1"/>
        <v>1836</v>
      </c>
      <c r="K13" s="19">
        <f t="shared" si="2"/>
        <v>2.9226361031518624</v>
      </c>
      <c r="L13" s="1"/>
      <c r="M13" s="1"/>
      <c r="N13" s="1"/>
      <c r="O13" s="1"/>
    </row>
    <row r="14" spans="1:15" ht="12.75">
      <c r="A14" s="3" t="s">
        <v>73</v>
      </c>
      <c r="B14" s="4">
        <v>170</v>
      </c>
      <c r="C14" s="4">
        <v>101</v>
      </c>
      <c r="D14" s="91"/>
      <c r="E14" s="4">
        <v>949</v>
      </c>
      <c r="F14" s="4">
        <v>553</v>
      </c>
      <c r="G14" s="4"/>
      <c r="H14" s="4">
        <f t="shared" si="3"/>
        <v>1119</v>
      </c>
      <c r="I14" s="4">
        <f t="shared" si="3"/>
        <v>654</v>
      </c>
      <c r="J14" s="4">
        <f t="shared" si="1"/>
        <v>1773</v>
      </c>
      <c r="K14" s="19">
        <f t="shared" si="2"/>
        <v>2.822349570200573</v>
      </c>
      <c r="L14" s="1"/>
      <c r="M14" s="1"/>
      <c r="N14" s="1"/>
      <c r="O14" s="1"/>
    </row>
    <row r="15" spans="1:11" ht="18.75" customHeight="1">
      <c r="A15" s="88" t="s">
        <v>74</v>
      </c>
      <c r="B15" s="112">
        <f>B16+B17+B18+B19</f>
        <v>347</v>
      </c>
      <c r="C15" s="112">
        <f>C16+C17+C18+C19</f>
        <v>153</v>
      </c>
      <c r="D15" s="112"/>
      <c r="E15" s="112">
        <f>E16+E17+E18+E19</f>
        <v>2943</v>
      </c>
      <c r="F15" s="112">
        <f>F16+F17+F18+F19</f>
        <v>1631</v>
      </c>
      <c r="G15" s="112"/>
      <c r="H15" s="112">
        <f>B15+E15</f>
        <v>3290</v>
      </c>
      <c r="I15" s="112">
        <f>C15+F15</f>
        <v>1784</v>
      </c>
      <c r="J15" s="112">
        <f t="shared" si="1"/>
        <v>5074</v>
      </c>
      <c r="K15" s="109">
        <f t="shared" si="2"/>
        <v>8.07704552690226</v>
      </c>
    </row>
    <row r="16" spans="1:11" ht="12.75">
      <c r="A16" s="3" t="s">
        <v>75</v>
      </c>
      <c r="B16" s="4">
        <v>153</v>
      </c>
      <c r="C16" s="4">
        <v>56</v>
      </c>
      <c r="D16" s="91"/>
      <c r="E16" s="4">
        <v>1237</v>
      </c>
      <c r="F16" s="4">
        <v>647</v>
      </c>
      <c r="G16" s="4"/>
      <c r="H16" s="4">
        <f>B16+E16</f>
        <v>1390</v>
      </c>
      <c r="I16" s="4">
        <f>C16+F16</f>
        <v>703</v>
      </c>
      <c r="J16" s="4">
        <f t="shared" si="1"/>
        <v>2093</v>
      </c>
      <c r="K16" s="19">
        <f t="shared" si="2"/>
        <v>3.3317414836039476</v>
      </c>
    </row>
    <row r="17" spans="1:11" ht="12.75">
      <c r="A17" s="3" t="s">
        <v>76</v>
      </c>
      <c r="B17" s="4">
        <v>93</v>
      </c>
      <c r="C17" s="4">
        <v>40</v>
      </c>
      <c r="D17" s="91"/>
      <c r="E17" s="4">
        <v>547</v>
      </c>
      <c r="F17" s="4">
        <v>346</v>
      </c>
      <c r="G17" s="4"/>
      <c r="H17" s="4">
        <f aca="true" t="shared" si="4" ref="H17:I19">B17+E17</f>
        <v>640</v>
      </c>
      <c r="I17" s="4">
        <f t="shared" si="4"/>
        <v>386</v>
      </c>
      <c r="J17" s="4">
        <f t="shared" si="1"/>
        <v>1026</v>
      </c>
      <c r="K17" s="19">
        <f t="shared" si="2"/>
        <v>1.6332378223495703</v>
      </c>
    </row>
    <row r="18" spans="1:11" ht="12.75">
      <c r="A18" s="3" t="s">
        <v>77</v>
      </c>
      <c r="B18" s="4">
        <v>85</v>
      </c>
      <c r="C18" s="4">
        <v>39</v>
      </c>
      <c r="D18" s="91"/>
      <c r="E18" s="4">
        <v>876</v>
      </c>
      <c r="F18" s="4">
        <v>489</v>
      </c>
      <c r="G18" s="4"/>
      <c r="H18" s="4">
        <f t="shared" si="4"/>
        <v>961</v>
      </c>
      <c r="I18" s="4">
        <f t="shared" si="4"/>
        <v>528</v>
      </c>
      <c r="J18" s="4">
        <f t="shared" si="1"/>
        <v>1489</v>
      </c>
      <c r="K18" s="19">
        <f t="shared" si="2"/>
        <v>2.370264247055078</v>
      </c>
    </row>
    <row r="19" spans="1:11" ht="12.75">
      <c r="A19" s="3" t="s">
        <v>78</v>
      </c>
      <c r="B19" s="4">
        <v>16</v>
      </c>
      <c r="C19" s="4">
        <v>18</v>
      </c>
      <c r="D19" s="91"/>
      <c r="E19" s="4">
        <v>283</v>
      </c>
      <c r="F19" s="4">
        <v>149</v>
      </c>
      <c r="G19" s="4"/>
      <c r="H19" s="4">
        <f t="shared" si="4"/>
        <v>299</v>
      </c>
      <c r="I19" s="4">
        <f t="shared" si="4"/>
        <v>167</v>
      </c>
      <c r="J19" s="4">
        <f t="shared" si="1"/>
        <v>466</v>
      </c>
      <c r="K19" s="19">
        <f t="shared" si="2"/>
        <v>0.7418019738936644</v>
      </c>
    </row>
    <row r="20" spans="1:11" ht="18.75" customHeight="1">
      <c r="A20" s="88" t="s">
        <v>79</v>
      </c>
      <c r="B20" s="112">
        <f>B21+B22</f>
        <v>742</v>
      </c>
      <c r="C20" s="112">
        <f>C21+C22</f>
        <v>415</v>
      </c>
      <c r="D20" s="113"/>
      <c r="E20" s="112">
        <f>E21+E22</f>
        <v>5032</v>
      </c>
      <c r="F20" s="112">
        <f>F21+F22</f>
        <v>3118</v>
      </c>
      <c r="G20" s="112"/>
      <c r="H20" s="112">
        <f aca="true" t="shared" si="5" ref="H20:H35">B20+E20</f>
        <v>5774</v>
      </c>
      <c r="I20" s="112">
        <f aca="true" t="shared" si="6" ref="I20:I35">C20+F20</f>
        <v>3533</v>
      </c>
      <c r="J20" s="112">
        <f t="shared" si="1"/>
        <v>9307</v>
      </c>
      <c r="K20" s="109">
        <f t="shared" si="2"/>
        <v>14.815345431391277</v>
      </c>
    </row>
    <row r="21" spans="1:11" ht="12.75">
      <c r="A21" s="3" t="s">
        <v>80</v>
      </c>
      <c r="B21" s="4">
        <v>34</v>
      </c>
      <c r="C21" s="4">
        <v>27</v>
      </c>
      <c r="D21" s="91"/>
      <c r="E21" s="4">
        <v>476</v>
      </c>
      <c r="F21" s="4">
        <v>311</v>
      </c>
      <c r="G21" s="4"/>
      <c r="H21" s="4">
        <f t="shared" si="5"/>
        <v>510</v>
      </c>
      <c r="I21" s="4">
        <f t="shared" si="6"/>
        <v>338</v>
      </c>
      <c r="J21" s="4">
        <f t="shared" si="1"/>
        <v>848</v>
      </c>
      <c r="K21" s="19">
        <f t="shared" si="2"/>
        <v>1.349888570518943</v>
      </c>
    </row>
    <row r="22" spans="1:11" ht="12.75">
      <c r="A22" s="21" t="s">
        <v>81</v>
      </c>
      <c r="B22" s="4">
        <v>708</v>
      </c>
      <c r="C22" s="4">
        <v>388</v>
      </c>
      <c r="D22" s="91"/>
      <c r="E22" s="4">
        <v>4556</v>
      </c>
      <c r="F22" s="4">
        <v>2807</v>
      </c>
      <c r="G22" s="4"/>
      <c r="H22" s="4">
        <f t="shared" si="5"/>
        <v>5264</v>
      </c>
      <c r="I22" s="4">
        <f t="shared" si="6"/>
        <v>3195</v>
      </c>
      <c r="J22" s="4">
        <f t="shared" si="1"/>
        <v>8459</v>
      </c>
      <c r="K22" s="19">
        <f t="shared" si="2"/>
        <v>13.465456860872333</v>
      </c>
    </row>
    <row r="23" spans="1:11" ht="15" customHeight="1">
      <c r="A23" s="88" t="s">
        <v>82</v>
      </c>
      <c r="B23" s="112">
        <f>B24+B25</f>
        <v>778</v>
      </c>
      <c r="C23" s="112">
        <f>C24+C25</f>
        <v>363</v>
      </c>
      <c r="D23" s="113"/>
      <c r="E23" s="112">
        <f>E24+E25</f>
        <v>6586</v>
      </c>
      <c r="F23" s="112">
        <f>F24+F25</f>
        <v>4022</v>
      </c>
      <c r="G23" s="4"/>
      <c r="H23" s="112">
        <f t="shared" si="5"/>
        <v>7364</v>
      </c>
      <c r="I23" s="112">
        <f t="shared" si="6"/>
        <v>4385</v>
      </c>
      <c r="J23" s="112">
        <f t="shared" si="1"/>
        <v>11749</v>
      </c>
      <c r="K23" s="109">
        <f t="shared" si="2"/>
        <v>18.702642470550778</v>
      </c>
    </row>
    <row r="24" spans="1:11" ht="12.75">
      <c r="A24" s="3" t="s">
        <v>83</v>
      </c>
      <c r="B24" s="4">
        <v>91</v>
      </c>
      <c r="C24" s="4">
        <v>37</v>
      </c>
      <c r="D24" s="91"/>
      <c r="E24" s="4">
        <v>883</v>
      </c>
      <c r="F24" s="4">
        <v>572</v>
      </c>
      <c r="G24" s="4"/>
      <c r="H24" s="4">
        <f t="shared" si="5"/>
        <v>974</v>
      </c>
      <c r="I24" s="4">
        <f t="shared" si="6"/>
        <v>609</v>
      </c>
      <c r="J24" s="4">
        <f t="shared" si="1"/>
        <v>1583</v>
      </c>
      <c r="K24" s="19">
        <f t="shared" si="2"/>
        <v>2.5198981216173193</v>
      </c>
    </row>
    <row r="25" spans="1:11" ht="12.75">
      <c r="A25" s="3" t="s">
        <v>84</v>
      </c>
      <c r="B25" s="4">
        <v>687</v>
      </c>
      <c r="C25" s="4">
        <v>326</v>
      </c>
      <c r="D25" s="91"/>
      <c r="E25" s="4">
        <v>5703</v>
      </c>
      <c r="F25" s="4">
        <v>3450</v>
      </c>
      <c r="G25" s="4"/>
      <c r="H25" s="4">
        <f t="shared" si="5"/>
        <v>6390</v>
      </c>
      <c r="I25" s="4">
        <f t="shared" si="6"/>
        <v>3776</v>
      </c>
      <c r="J25" s="4">
        <f t="shared" si="1"/>
        <v>10166</v>
      </c>
      <c r="K25" s="19">
        <f t="shared" si="2"/>
        <v>16.18274434893346</v>
      </c>
    </row>
    <row r="26" spans="1:11" ht="18.75" customHeight="1">
      <c r="A26" s="88" t="s">
        <v>85</v>
      </c>
      <c r="B26" s="112">
        <f>B27+B28+B29</f>
        <v>305</v>
      </c>
      <c r="C26" s="112">
        <f>C27+C28+C29</f>
        <v>201</v>
      </c>
      <c r="D26" s="113"/>
      <c r="E26" s="112">
        <f>E27+E28+E29</f>
        <v>2879</v>
      </c>
      <c r="F26" s="112">
        <f>F27+F28+F29</f>
        <v>1590</v>
      </c>
      <c r="G26" s="112"/>
      <c r="H26" s="112">
        <f t="shared" si="5"/>
        <v>3184</v>
      </c>
      <c r="I26" s="112">
        <f t="shared" si="6"/>
        <v>1791</v>
      </c>
      <c r="J26" s="112">
        <f t="shared" si="1"/>
        <v>4975</v>
      </c>
      <c r="K26" s="109">
        <f t="shared" si="2"/>
        <v>7.919452403693092</v>
      </c>
    </row>
    <row r="27" spans="1:11" ht="12.75">
      <c r="A27" s="3" t="s">
        <v>86</v>
      </c>
      <c r="B27" s="4">
        <v>56</v>
      </c>
      <c r="C27" s="4">
        <v>54</v>
      </c>
      <c r="D27" s="91"/>
      <c r="E27" s="4">
        <v>799</v>
      </c>
      <c r="F27" s="4">
        <v>529</v>
      </c>
      <c r="G27" s="4"/>
      <c r="H27" s="4">
        <f t="shared" si="5"/>
        <v>855</v>
      </c>
      <c r="I27" s="4">
        <f t="shared" si="6"/>
        <v>583</v>
      </c>
      <c r="J27" s="4">
        <f t="shared" si="1"/>
        <v>1438</v>
      </c>
      <c r="K27" s="19">
        <f t="shared" si="2"/>
        <v>2.2890799108564153</v>
      </c>
    </row>
    <row r="28" spans="1:11" ht="12.75">
      <c r="A28" s="1" t="s">
        <v>87</v>
      </c>
      <c r="B28" s="4">
        <v>110</v>
      </c>
      <c r="C28" s="4">
        <v>69</v>
      </c>
      <c r="D28" s="91"/>
      <c r="E28" s="4">
        <v>1030</v>
      </c>
      <c r="F28" s="4">
        <v>540</v>
      </c>
      <c r="G28" s="4"/>
      <c r="H28" s="4">
        <f t="shared" si="5"/>
        <v>1140</v>
      </c>
      <c r="I28" s="4">
        <f t="shared" si="6"/>
        <v>609</v>
      </c>
      <c r="J28" s="4">
        <f t="shared" si="1"/>
        <v>1749</v>
      </c>
      <c r="K28" s="19">
        <f t="shared" si="2"/>
        <v>2.78414517669532</v>
      </c>
    </row>
    <row r="29" spans="1:11" ht="12.75">
      <c r="A29" s="1" t="s">
        <v>88</v>
      </c>
      <c r="B29" s="4">
        <v>139</v>
      </c>
      <c r="C29" s="4">
        <v>78</v>
      </c>
      <c r="D29" s="91"/>
      <c r="E29" s="4">
        <v>1050</v>
      </c>
      <c r="F29" s="4">
        <v>521</v>
      </c>
      <c r="G29" s="4"/>
      <c r="H29" s="4">
        <f t="shared" si="5"/>
        <v>1189</v>
      </c>
      <c r="I29" s="4">
        <f t="shared" si="6"/>
        <v>599</v>
      </c>
      <c r="J29" s="4">
        <f t="shared" si="1"/>
        <v>1788</v>
      </c>
      <c r="K29" s="19">
        <f t="shared" si="2"/>
        <v>2.8462273161413565</v>
      </c>
    </row>
    <row r="30" spans="1:11" ht="18.75" customHeight="1">
      <c r="A30" s="14" t="s">
        <v>89</v>
      </c>
      <c r="B30" s="112">
        <f>B31+B32</f>
        <v>128</v>
      </c>
      <c r="C30" s="112">
        <f>C31+C32</f>
        <v>70</v>
      </c>
      <c r="D30" s="113"/>
      <c r="E30" s="112">
        <f>E31+E32</f>
        <v>1176</v>
      </c>
      <c r="F30" s="112">
        <f>F31+F32</f>
        <v>761</v>
      </c>
      <c r="G30" s="112"/>
      <c r="H30" s="112">
        <f t="shared" si="5"/>
        <v>1304</v>
      </c>
      <c r="I30" s="112">
        <f t="shared" si="6"/>
        <v>831</v>
      </c>
      <c r="J30" s="112">
        <f t="shared" si="1"/>
        <v>2135</v>
      </c>
      <c r="K30" s="109">
        <f t="shared" si="2"/>
        <v>3.3985991722381406</v>
      </c>
    </row>
    <row r="31" spans="1:11" ht="12.75">
      <c r="A31" s="1" t="s">
        <v>90</v>
      </c>
      <c r="B31" s="4">
        <v>107</v>
      </c>
      <c r="C31" s="4">
        <v>60</v>
      </c>
      <c r="D31" s="91"/>
      <c r="E31" s="4">
        <v>745</v>
      </c>
      <c r="F31" s="4">
        <v>514</v>
      </c>
      <c r="G31" s="4"/>
      <c r="H31" s="4">
        <f t="shared" si="5"/>
        <v>852</v>
      </c>
      <c r="I31" s="4">
        <f t="shared" si="6"/>
        <v>574</v>
      </c>
      <c r="J31" s="4">
        <f t="shared" si="1"/>
        <v>1426</v>
      </c>
      <c r="K31" s="19">
        <f t="shared" si="2"/>
        <v>2.269977714103789</v>
      </c>
    </row>
    <row r="32" spans="1:11" ht="12.75">
      <c r="A32" s="1" t="s">
        <v>91</v>
      </c>
      <c r="B32" s="4">
        <v>21</v>
      </c>
      <c r="C32" s="4">
        <v>10</v>
      </c>
      <c r="D32" s="91"/>
      <c r="E32" s="4">
        <v>431</v>
      </c>
      <c r="F32" s="4">
        <v>247</v>
      </c>
      <c r="G32" s="4"/>
      <c r="H32" s="4">
        <f t="shared" si="5"/>
        <v>452</v>
      </c>
      <c r="I32" s="4">
        <f t="shared" si="6"/>
        <v>257</v>
      </c>
      <c r="J32" s="4">
        <f t="shared" si="1"/>
        <v>709</v>
      </c>
      <c r="K32" s="19">
        <f t="shared" si="2"/>
        <v>1.128621458134352</v>
      </c>
    </row>
    <row r="33" spans="1:11" ht="18.75" customHeight="1">
      <c r="A33" s="14" t="s">
        <v>92</v>
      </c>
      <c r="B33" s="112">
        <f>B34+B35</f>
        <v>110</v>
      </c>
      <c r="C33" s="112">
        <f>C34+C35</f>
        <v>72</v>
      </c>
      <c r="D33" s="113"/>
      <c r="E33" s="112">
        <f>E34+E35</f>
        <v>1788</v>
      </c>
      <c r="F33" s="112">
        <f>F34+F35</f>
        <v>1235</v>
      </c>
      <c r="G33" s="112"/>
      <c r="H33" s="112">
        <f t="shared" si="5"/>
        <v>1898</v>
      </c>
      <c r="I33" s="112">
        <f t="shared" si="6"/>
        <v>1307</v>
      </c>
      <c r="J33" s="112">
        <f t="shared" si="1"/>
        <v>3205</v>
      </c>
      <c r="K33" s="109">
        <f t="shared" si="2"/>
        <v>5.101878382680675</v>
      </c>
    </row>
    <row r="34" spans="1:11" ht="12.75">
      <c r="A34" s="1" t="s">
        <v>93</v>
      </c>
      <c r="B34" s="4">
        <v>63</v>
      </c>
      <c r="C34" s="4">
        <v>41</v>
      </c>
      <c r="D34" s="91"/>
      <c r="E34" s="4">
        <v>1008</v>
      </c>
      <c r="F34" s="4">
        <v>693</v>
      </c>
      <c r="G34" s="4"/>
      <c r="H34" s="4">
        <f t="shared" si="5"/>
        <v>1071</v>
      </c>
      <c r="I34" s="4">
        <f t="shared" si="6"/>
        <v>734</v>
      </c>
      <c r="J34" s="4">
        <f t="shared" si="1"/>
        <v>1805</v>
      </c>
      <c r="K34" s="19">
        <f t="shared" si="2"/>
        <v>2.8732887615409104</v>
      </c>
    </row>
    <row r="35" spans="1:11" ht="12.75">
      <c r="A35" s="2" t="s">
        <v>94</v>
      </c>
      <c r="B35" s="63">
        <v>47</v>
      </c>
      <c r="C35" s="63">
        <v>31</v>
      </c>
      <c r="D35" s="94"/>
      <c r="E35" s="63">
        <v>780</v>
      </c>
      <c r="F35" s="63">
        <v>542</v>
      </c>
      <c r="G35" s="63"/>
      <c r="H35" s="63">
        <f t="shared" si="5"/>
        <v>827</v>
      </c>
      <c r="I35" s="63">
        <f t="shared" si="6"/>
        <v>573</v>
      </c>
      <c r="J35" s="63">
        <f t="shared" si="1"/>
        <v>1400</v>
      </c>
      <c r="K35" s="63">
        <f t="shared" si="2"/>
        <v>2.2285896211397644</v>
      </c>
    </row>
    <row r="36" spans="1:15" ht="24" customHeight="1">
      <c r="A36" s="95"/>
      <c r="B36" s="19"/>
      <c r="C36" s="19"/>
      <c r="D36" s="19"/>
      <c r="E36" s="19"/>
      <c r="F36" s="19"/>
      <c r="G36" s="19"/>
      <c r="H36" s="19"/>
      <c r="I36" s="19"/>
      <c r="J36" s="19"/>
      <c r="K36" s="6"/>
      <c r="L36" s="6"/>
      <c r="M36" s="6"/>
      <c r="N36" s="6"/>
      <c r="O36" s="6"/>
    </row>
    <row r="37" spans="1:15" ht="37.5" customHeight="1">
      <c r="A37" s="173" t="s">
        <v>182</v>
      </c>
      <c r="B37" s="174"/>
      <c r="C37" s="174"/>
      <c r="D37" s="174"/>
      <c r="E37" s="174"/>
      <c r="F37" s="174"/>
      <c r="G37" s="174"/>
      <c r="H37" s="174"/>
      <c r="I37" s="174"/>
      <c r="J37" s="174"/>
      <c r="K37" s="165"/>
      <c r="L37" s="165"/>
      <c r="M37" s="58"/>
      <c r="N37" s="58"/>
      <c r="O37" s="58"/>
    </row>
  </sheetData>
  <sheetProtection/>
  <mergeCells count="5">
    <mergeCell ref="A37:L37"/>
    <mergeCell ref="A1:L1"/>
    <mergeCell ref="B4:C4"/>
    <mergeCell ref="E4:F4"/>
    <mergeCell ref="A3:K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7.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K1"/>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s>
  <sheetData>
    <row r="1" spans="1:11" ht="27" customHeight="1">
      <c r="A1" s="187" t="s">
        <v>230</v>
      </c>
      <c r="B1" s="174"/>
      <c r="C1" s="174"/>
      <c r="D1" s="174"/>
      <c r="E1" s="174"/>
      <c r="F1" s="174"/>
      <c r="G1" s="174"/>
      <c r="H1" s="174"/>
      <c r="I1" s="174"/>
      <c r="J1" s="174"/>
      <c r="K1" s="167"/>
    </row>
    <row r="2" spans="1:10" ht="7.5" customHeight="1">
      <c r="A2" s="23"/>
      <c r="B2" s="26"/>
      <c r="C2" s="26"/>
      <c r="D2" s="26"/>
      <c r="E2" s="26"/>
      <c r="F2" s="26"/>
      <c r="G2" s="26"/>
      <c r="H2" s="26"/>
      <c r="I2" s="26"/>
      <c r="J2" s="26"/>
    </row>
    <row r="3" spans="1:11" ht="24.75" customHeight="1">
      <c r="A3" s="168" t="s">
        <v>183</v>
      </c>
      <c r="B3" s="168"/>
      <c r="C3" s="168"/>
      <c r="D3" s="168"/>
      <c r="E3" s="168"/>
      <c r="F3" s="168"/>
      <c r="G3" s="168"/>
      <c r="H3" s="168"/>
      <c r="I3" s="168"/>
      <c r="J3" s="168"/>
      <c r="K3" s="178"/>
    </row>
    <row r="4" spans="1:11" ht="16.5" customHeight="1">
      <c r="A4" s="15" t="s">
        <v>97</v>
      </c>
      <c r="B4" s="172" t="s">
        <v>5</v>
      </c>
      <c r="C4" s="172"/>
      <c r="D4" s="12"/>
      <c r="E4" s="172" t="s">
        <v>64</v>
      </c>
      <c r="F4" s="172"/>
      <c r="G4" s="12"/>
      <c r="H4" s="172" t="s">
        <v>4</v>
      </c>
      <c r="I4" s="172"/>
      <c r="J4" s="172"/>
      <c r="K4" s="79"/>
    </row>
    <row r="5" spans="1:11" ht="25.5" customHeight="1">
      <c r="A5" s="5" t="s">
        <v>111</v>
      </c>
      <c r="B5" s="10" t="s">
        <v>66</v>
      </c>
      <c r="C5" s="10" t="s">
        <v>67</v>
      </c>
      <c r="D5" s="10"/>
      <c r="E5" s="10" t="s">
        <v>66</v>
      </c>
      <c r="F5" s="10" t="s">
        <v>67</v>
      </c>
      <c r="G5" s="10"/>
      <c r="H5" s="10" t="s">
        <v>66</v>
      </c>
      <c r="I5" s="10" t="s">
        <v>67</v>
      </c>
      <c r="J5" s="49" t="s">
        <v>49</v>
      </c>
      <c r="K5" s="49" t="s">
        <v>95</v>
      </c>
    </row>
    <row r="6" spans="1:11" ht="18.75" customHeight="1">
      <c r="A6" s="108" t="s">
        <v>32</v>
      </c>
      <c r="B6" s="109">
        <f>B8+B9+B15+B20+B23+B26+B30+B33</f>
        <v>10681</v>
      </c>
      <c r="C6" s="109">
        <f>C8+C9+C15+C20+C23+C26+C30+C33</f>
        <v>3592</v>
      </c>
      <c r="D6" s="109"/>
      <c r="E6" s="109">
        <f>E8+E9+E15+E20+E23+E26+E30+E33</f>
        <v>19156</v>
      </c>
      <c r="F6" s="109">
        <f>F8+F9+F15+F20+F23+F26+F30+F33</f>
        <v>6187</v>
      </c>
      <c r="G6" s="109"/>
      <c r="H6" s="109">
        <f>H8+H9+H15+H20+H23+H26+H30+H33</f>
        <v>29837</v>
      </c>
      <c r="I6" s="109">
        <f>I8+I9+I15+I20+I23+I26+I30+I33</f>
        <v>9779</v>
      </c>
      <c r="J6" s="109">
        <f>J8+J9+J15+J20+J23+J26+J30+J33</f>
        <v>39616</v>
      </c>
      <c r="K6" s="109">
        <f>K8+K9+K15+K20+K23+K26+K30+K33</f>
        <v>100</v>
      </c>
    </row>
    <row r="7" spans="1:11" ht="18.75" customHeight="1">
      <c r="A7" s="61" t="s">
        <v>30</v>
      </c>
      <c r="B7" s="109">
        <f>B8</f>
        <v>3175</v>
      </c>
      <c r="C7" s="109">
        <f>C8</f>
        <v>901</v>
      </c>
      <c r="D7" s="105"/>
      <c r="E7" s="109">
        <f>E8</f>
        <v>4917</v>
      </c>
      <c r="F7" s="109">
        <f>F8</f>
        <v>1650</v>
      </c>
      <c r="G7" s="109"/>
      <c r="H7" s="109">
        <f>B7+E7</f>
        <v>8092</v>
      </c>
      <c r="I7" s="109">
        <f aca="true" t="shared" si="0" ref="H7:I10">C7+F7</f>
        <v>2551</v>
      </c>
      <c r="J7" s="109">
        <f aca="true" t="shared" si="1" ref="J7:J35">H7+I7</f>
        <v>10643</v>
      </c>
      <c r="K7" s="109">
        <f aca="true" t="shared" si="2" ref="K7:K35">(J7/J$6)*100</f>
        <v>26.86540791599354</v>
      </c>
    </row>
    <row r="8" spans="1:11" ht="12.75">
      <c r="A8" s="1" t="s">
        <v>68</v>
      </c>
      <c r="B8" s="4">
        <v>3175</v>
      </c>
      <c r="C8" s="4">
        <v>901</v>
      </c>
      <c r="D8" s="91"/>
      <c r="E8" s="4">
        <v>4917</v>
      </c>
      <c r="F8" s="4">
        <v>1650</v>
      </c>
      <c r="G8" s="4"/>
      <c r="H8" s="4">
        <f t="shared" si="0"/>
        <v>8092</v>
      </c>
      <c r="I8" s="4">
        <f t="shared" si="0"/>
        <v>2551</v>
      </c>
      <c r="J8" s="4">
        <f t="shared" si="1"/>
        <v>10643</v>
      </c>
      <c r="K8" s="19">
        <f t="shared" si="2"/>
        <v>26.86540791599354</v>
      </c>
    </row>
    <row r="9" spans="1:11" ht="18.75" customHeight="1">
      <c r="A9" s="14" t="s">
        <v>69</v>
      </c>
      <c r="B9" s="112">
        <f>B10+B11+B12+B13+B14</f>
        <v>1836</v>
      </c>
      <c r="C9" s="112">
        <f>C10+C11+C12+C13+C14</f>
        <v>786</v>
      </c>
      <c r="D9" s="112"/>
      <c r="E9" s="112">
        <f>E10+E11+E12+E13+E14</f>
        <v>3350</v>
      </c>
      <c r="F9" s="112">
        <f>F10+F11+F12+F13+F14</f>
        <v>1142</v>
      </c>
      <c r="G9" s="112"/>
      <c r="H9" s="112">
        <f t="shared" si="0"/>
        <v>5186</v>
      </c>
      <c r="I9" s="112">
        <f t="shared" si="0"/>
        <v>1928</v>
      </c>
      <c r="J9" s="112">
        <f t="shared" si="1"/>
        <v>7114</v>
      </c>
      <c r="K9" s="109">
        <f t="shared" si="2"/>
        <v>17.95739095315024</v>
      </c>
    </row>
    <row r="10" spans="1:11" ht="12.75">
      <c r="A10" s="11" t="s">
        <v>70</v>
      </c>
      <c r="B10" s="4">
        <v>364</v>
      </c>
      <c r="C10" s="4">
        <v>155</v>
      </c>
      <c r="D10" s="91"/>
      <c r="E10" s="4">
        <v>729</v>
      </c>
      <c r="F10" s="4">
        <v>231</v>
      </c>
      <c r="G10" s="4"/>
      <c r="H10" s="4">
        <f t="shared" si="0"/>
        <v>1093</v>
      </c>
      <c r="I10" s="4">
        <f t="shared" si="0"/>
        <v>386</v>
      </c>
      <c r="J10" s="4">
        <f t="shared" si="1"/>
        <v>1479</v>
      </c>
      <c r="K10" s="19">
        <f t="shared" si="2"/>
        <v>3.7333400646203554</v>
      </c>
    </row>
    <row r="11" spans="1:11" ht="12.75">
      <c r="A11" s="3" t="s">
        <v>71</v>
      </c>
      <c r="B11" s="4">
        <v>406</v>
      </c>
      <c r="C11" s="4">
        <v>148</v>
      </c>
      <c r="D11" s="91"/>
      <c r="E11" s="4">
        <v>628</v>
      </c>
      <c r="F11" s="4">
        <v>221</v>
      </c>
      <c r="G11" s="4"/>
      <c r="H11" s="4">
        <f aca="true" t="shared" si="3" ref="H11:I14">B11+E11</f>
        <v>1034</v>
      </c>
      <c r="I11" s="4">
        <f t="shared" si="3"/>
        <v>369</v>
      </c>
      <c r="J11" s="4">
        <f t="shared" si="1"/>
        <v>1403</v>
      </c>
      <c r="K11" s="19">
        <f t="shared" si="2"/>
        <v>3.5414983844911143</v>
      </c>
    </row>
    <row r="12" spans="1:11" ht="12.75">
      <c r="A12" s="3" t="s">
        <v>72</v>
      </c>
      <c r="B12" s="4">
        <v>483</v>
      </c>
      <c r="C12" s="4">
        <v>240</v>
      </c>
      <c r="D12" s="91"/>
      <c r="E12" s="4">
        <v>880</v>
      </c>
      <c r="F12" s="4">
        <v>341</v>
      </c>
      <c r="G12" s="4"/>
      <c r="H12" s="4">
        <f t="shared" si="3"/>
        <v>1363</v>
      </c>
      <c r="I12" s="4">
        <f t="shared" si="3"/>
        <v>581</v>
      </c>
      <c r="J12" s="4">
        <f t="shared" si="1"/>
        <v>1944</v>
      </c>
      <c r="K12" s="19">
        <f t="shared" si="2"/>
        <v>4.907108239095315</v>
      </c>
    </row>
    <row r="13" spans="1:11" ht="12.75">
      <c r="A13" s="3" t="s">
        <v>31</v>
      </c>
      <c r="B13" s="4">
        <v>308</v>
      </c>
      <c r="C13" s="4">
        <v>128</v>
      </c>
      <c r="D13" s="91"/>
      <c r="E13" s="4">
        <v>534</v>
      </c>
      <c r="F13" s="4">
        <v>149</v>
      </c>
      <c r="G13" s="4"/>
      <c r="H13" s="4">
        <f t="shared" si="3"/>
        <v>842</v>
      </c>
      <c r="I13" s="4">
        <f t="shared" si="3"/>
        <v>277</v>
      </c>
      <c r="J13" s="4">
        <f t="shared" si="1"/>
        <v>1119</v>
      </c>
      <c r="K13" s="19">
        <f t="shared" si="2"/>
        <v>2.8246163166397413</v>
      </c>
    </row>
    <row r="14" spans="1:11" ht="12.75">
      <c r="A14" s="3" t="s">
        <v>73</v>
      </c>
      <c r="B14" s="4">
        <v>275</v>
      </c>
      <c r="C14" s="4">
        <v>115</v>
      </c>
      <c r="D14" s="91"/>
      <c r="E14" s="4">
        <v>579</v>
      </c>
      <c r="F14" s="4">
        <v>200</v>
      </c>
      <c r="G14" s="4"/>
      <c r="H14" s="4">
        <f t="shared" si="3"/>
        <v>854</v>
      </c>
      <c r="I14" s="4">
        <f t="shared" si="3"/>
        <v>315</v>
      </c>
      <c r="J14" s="4">
        <f t="shared" si="1"/>
        <v>1169</v>
      </c>
      <c r="K14" s="19">
        <f t="shared" si="2"/>
        <v>2.950827948303716</v>
      </c>
    </row>
    <row r="15" spans="1:11" ht="18.75" customHeight="1">
      <c r="A15" s="88" t="s">
        <v>74</v>
      </c>
      <c r="B15" s="112">
        <f>B16+B17+B18+B19</f>
        <v>781</v>
      </c>
      <c r="C15" s="112">
        <f>C16+C17+C18+C19</f>
        <v>244</v>
      </c>
      <c r="D15" s="112"/>
      <c r="E15" s="112">
        <f>E16+E17+E18+E19</f>
        <v>1589</v>
      </c>
      <c r="F15" s="112">
        <f>F16+F17+F18+F19</f>
        <v>485</v>
      </c>
      <c r="G15" s="112"/>
      <c r="H15" s="112">
        <f>B15+E15</f>
        <v>2370</v>
      </c>
      <c r="I15" s="112">
        <f>C15+F15</f>
        <v>729</v>
      </c>
      <c r="J15" s="112">
        <f t="shared" si="1"/>
        <v>3099</v>
      </c>
      <c r="K15" s="109">
        <f t="shared" si="2"/>
        <v>7.822596930533118</v>
      </c>
    </row>
    <row r="16" spans="1:11" ht="12.75">
      <c r="A16" s="3" t="s">
        <v>75</v>
      </c>
      <c r="B16" s="4">
        <v>430</v>
      </c>
      <c r="C16" s="4">
        <v>135</v>
      </c>
      <c r="D16" s="91"/>
      <c r="E16" s="4">
        <v>738</v>
      </c>
      <c r="F16" s="4">
        <v>228</v>
      </c>
      <c r="G16" s="4"/>
      <c r="H16" s="4">
        <f>B16+E16</f>
        <v>1168</v>
      </c>
      <c r="I16" s="4">
        <f>C16+F16</f>
        <v>363</v>
      </c>
      <c r="J16" s="4">
        <f t="shared" si="1"/>
        <v>1531</v>
      </c>
      <c r="K16" s="19">
        <f t="shared" si="2"/>
        <v>3.8646001615508885</v>
      </c>
    </row>
    <row r="17" spans="1:11" ht="12.75">
      <c r="A17" s="3" t="s">
        <v>76</v>
      </c>
      <c r="B17" s="4">
        <v>137</v>
      </c>
      <c r="C17" s="4">
        <v>38</v>
      </c>
      <c r="D17" s="91"/>
      <c r="E17" s="4">
        <v>251</v>
      </c>
      <c r="F17" s="4">
        <v>75</v>
      </c>
      <c r="G17" s="4"/>
      <c r="H17" s="4">
        <f aca="true" t="shared" si="4" ref="H17:I19">B17+E17</f>
        <v>388</v>
      </c>
      <c r="I17" s="4">
        <f t="shared" si="4"/>
        <v>113</v>
      </c>
      <c r="J17" s="4">
        <f t="shared" si="1"/>
        <v>501</v>
      </c>
      <c r="K17" s="19">
        <f t="shared" si="2"/>
        <v>1.264640549273021</v>
      </c>
    </row>
    <row r="18" spans="1:11" ht="12.75">
      <c r="A18" s="3" t="s">
        <v>77</v>
      </c>
      <c r="B18" s="4">
        <v>173</v>
      </c>
      <c r="C18" s="4">
        <v>48</v>
      </c>
      <c r="D18" s="91"/>
      <c r="E18" s="4">
        <v>479</v>
      </c>
      <c r="F18" s="4">
        <v>131</v>
      </c>
      <c r="G18" s="4"/>
      <c r="H18" s="4">
        <f t="shared" si="4"/>
        <v>652</v>
      </c>
      <c r="I18" s="4">
        <f t="shared" si="4"/>
        <v>179</v>
      </c>
      <c r="J18" s="4">
        <f t="shared" si="1"/>
        <v>831</v>
      </c>
      <c r="K18" s="19">
        <f t="shared" si="2"/>
        <v>2.0976373182552503</v>
      </c>
    </row>
    <row r="19" spans="1:11" ht="12.75">
      <c r="A19" s="3" t="s">
        <v>78</v>
      </c>
      <c r="B19" s="4">
        <v>41</v>
      </c>
      <c r="C19" s="4">
        <v>23</v>
      </c>
      <c r="D19" s="91"/>
      <c r="E19" s="4">
        <v>121</v>
      </c>
      <c r="F19" s="4">
        <v>51</v>
      </c>
      <c r="G19" s="4"/>
      <c r="H19" s="4">
        <f t="shared" si="4"/>
        <v>162</v>
      </c>
      <c r="I19" s="4">
        <f t="shared" si="4"/>
        <v>74</v>
      </c>
      <c r="J19" s="4">
        <f t="shared" si="1"/>
        <v>236</v>
      </c>
      <c r="K19" s="19">
        <f t="shared" si="2"/>
        <v>0.595718901453958</v>
      </c>
    </row>
    <row r="20" spans="1:11" ht="18.75" customHeight="1">
      <c r="A20" s="88" t="s">
        <v>79</v>
      </c>
      <c r="B20" s="112">
        <f>B21+B22</f>
        <v>2030</v>
      </c>
      <c r="C20" s="112">
        <f>C21+C22</f>
        <v>709</v>
      </c>
      <c r="D20" s="112"/>
      <c r="E20" s="112">
        <f>E21+E22</f>
        <v>2998</v>
      </c>
      <c r="F20" s="112">
        <f>F21+F22</f>
        <v>988</v>
      </c>
      <c r="G20" s="112"/>
      <c r="H20" s="112">
        <f aca="true" t="shared" si="5" ref="H20:H35">B20+E20</f>
        <v>5028</v>
      </c>
      <c r="I20" s="112">
        <f aca="true" t="shared" si="6" ref="I20:I35">C20+F20</f>
        <v>1697</v>
      </c>
      <c r="J20" s="112">
        <f t="shared" si="1"/>
        <v>6725</v>
      </c>
      <c r="K20" s="109">
        <f t="shared" si="2"/>
        <v>16.975464458804524</v>
      </c>
    </row>
    <row r="21" spans="1:11" ht="12.75">
      <c r="A21" s="3" t="s">
        <v>80</v>
      </c>
      <c r="B21" s="4">
        <v>100</v>
      </c>
      <c r="C21" s="4">
        <v>32</v>
      </c>
      <c r="D21" s="91"/>
      <c r="E21" s="4">
        <v>232</v>
      </c>
      <c r="F21" s="4">
        <v>86</v>
      </c>
      <c r="G21" s="4"/>
      <c r="H21" s="4">
        <f t="shared" si="5"/>
        <v>332</v>
      </c>
      <c r="I21" s="4">
        <f t="shared" si="6"/>
        <v>118</v>
      </c>
      <c r="J21" s="4">
        <f t="shared" si="1"/>
        <v>450</v>
      </c>
      <c r="K21" s="19">
        <f t="shared" si="2"/>
        <v>1.1359046849757672</v>
      </c>
    </row>
    <row r="22" spans="1:11" ht="12.75">
      <c r="A22" s="21" t="s">
        <v>81</v>
      </c>
      <c r="B22" s="4">
        <v>1930</v>
      </c>
      <c r="C22" s="4">
        <v>677</v>
      </c>
      <c r="D22" s="91"/>
      <c r="E22" s="4">
        <v>2766</v>
      </c>
      <c r="F22" s="4">
        <v>902</v>
      </c>
      <c r="G22" s="4"/>
      <c r="H22" s="4">
        <f t="shared" si="5"/>
        <v>4696</v>
      </c>
      <c r="I22" s="4">
        <f t="shared" si="6"/>
        <v>1579</v>
      </c>
      <c r="J22" s="4">
        <f t="shared" si="1"/>
        <v>6275</v>
      </c>
      <c r="K22" s="19">
        <f t="shared" si="2"/>
        <v>15.839559773828757</v>
      </c>
    </row>
    <row r="23" spans="1:11" ht="18.75" customHeight="1">
      <c r="A23" s="88" t="s">
        <v>82</v>
      </c>
      <c r="B23" s="112">
        <f>B24+B25</f>
        <v>1921</v>
      </c>
      <c r="C23" s="112">
        <f>C24+C25</f>
        <v>554</v>
      </c>
      <c r="D23" s="112"/>
      <c r="E23" s="112">
        <f>E24+E25</f>
        <v>3632</v>
      </c>
      <c r="F23" s="112">
        <f>F24+F25</f>
        <v>1118</v>
      </c>
      <c r="G23" s="112"/>
      <c r="H23" s="112">
        <f t="shared" si="5"/>
        <v>5553</v>
      </c>
      <c r="I23" s="112">
        <f t="shared" si="6"/>
        <v>1672</v>
      </c>
      <c r="J23" s="112">
        <f t="shared" si="1"/>
        <v>7225</v>
      </c>
      <c r="K23" s="109">
        <f t="shared" si="2"/>
        <v>18.237580775444265</v>
      </c>
    </row>
    <row r="24" spans="1:11" ht="12.75">
      <c r="A24" s="3" t="s">
        <v>83</v>
      </c>
      <c r="B24" s="4">
        <v>244</v>
      </c>
      <c r="C24" s="4">
        <v>66</v>
      </c>
      <c r="D24" s="91"/>
      <c r="E24" s="4">
        <v>486</v>
      </c>
      <c r="F24" s="4">
        <v>125</v>
      </c>
      <c r="G24" s="4"/>
      <c r="H24" s="4">
        <f t="shared" si="5"/>
        <v>730</v>
      </c>
      <c r="I24" s="4">
        <f t="shared" si="6"/>
        <v>191</v>
      </c>
      <c r="J24" s="4">
        <f t="shared" si="1"/>
        <v>921</v>
      </c>
      <c r="K24" s="19">
        <f t="shared" si="2"/>
        <v>2.324818255250404</v>
      </c>
    </row>
    <row r="25" spans="1:11" ht="12.75">
      <c r="A25" s="3" t="s">
        <v>84</v>
      </c>
      <c r="B25" s="4">
        <v>1677</v>
      </c>
      <c r="C25" s="4">
        <v>488</v>
      </c>
      <c r="D25" s="91"/>
      <c r="E25" s="4">
        <v>3146</v>
      </c>
      <c r="F25" s="4">
        <v>993</v>
      </c>
      <c r="G25" s="4"/>
      <c r="H25" s="4">
        <f t="shared" si="5"/>
        <v>4823</v>
      </c>
      <c r="I25" s="4">
        <f t="shared" si="6"/>
        <v>1481</v>
      </c>
      <c r="J25" s="4">
        <f t="shared" si="1"/>
        <v>6304</v>
      </c>
      <c r="K25" s="19">
        <f t="shared" si="2"/>
        <v>15.91276252019386</v>
      </c>
    </row>
    <row r="26" spans="1:11" ht="18.75" customHeight="1">
      <c r="A26" s="88" t="s">
        <v>85</v>
      </c>
      <c r="B26" s="112">
        <f>B27+B28+B29</f>
        <v>595</v>
      </c>
      <c r="C26" s="112">
        <f>C27+C28+C29</f>
        <v>237</v>
      </c>
      <c r="D26" s="112"/>
      <c r="E26" s="112">
        <f>E27+E28+E29</f>
        <v>1490</v>
      </c>
      <c r="F26" s="112">
        <f>F27+F28+F29</f>
        <v>363</v>
      </c>
      <c r="G26" s="112"/>
      <c r="H26" s="112">
        <f t="shared" si="5"/>
        <v>2085</v>
      </c>
      <c r="I26" s="112">
        <f t="shared" si="6"/>
        <v>600</v>
      </c>
      <c r="J26" s="112">
        <f t="shared" si="1"/>
        <v>2685</v>
      </c>
      <c r="K26" s="109">
        <f t="shared" si="2"/>
        <v>6.777564620355411</v>
      </c>
    </row>
    <row r="27" spans="1:11" ht="12.75">
      <c r="A27" s="3" t="s">
        <v>86</v>
      </c>
      <c r="B27" s="4">
        <v>154</v>
      </c>
      <c r="C27" s="4">
        <v>58</v>
      </c>
      <c r="D27" s="91"/>
      <c r="E27" s="4">
        <v>422</v>
      </c>
      <c r="F27" s="4">
        <v>96</v>
      </c>
      <c r="G27" s="4"/>
      <c r="H27" s="4">
        <f t="shared" si="5"/>
        <v>576</v>
      </c>
      <c r="I27" s="4">
        <f t="shared" si="6"/>
        <v>154</v>
      </c>
      <c r="J27" s="4">
        <f t="shared" si="1"/>
        <v>730</v>
      </c>
      <c r="K27" s="19">
        <f t="shared" si="2"/>
        <v>1.8426898222940227</v>
      </c>
    </row>
    <row r="28" spans="1:11" ht="12.75">
      <c r="A28" s="1" t="s">
        <v>87</v>
      </c>
      <c r="B28" s="4">
        <v>226</v>
      </c>
      <c r="C28" s="4">
        <v>110</v>
      </c>
      <c r="D28" s="91"/>
      <c r="E28" s="4">
        <v>540</v>
      </c>
      <c r="F28" s="4">
        <v>142</v>
      </c>
      <c r="G28" s="4"/>
      <c r="H28" s="4">
        <f t="shared" si="5"/>
        <v>766</v>
      </c>
      <c r="I28" s="4">
        <f t="shared" si="6"/>
        <v>252</v>
      </c>
      <c r="J28" s="4">
        <f t="shared" si="1"/>
        <v>1018</v>
      </c>
      <c r="K28" s="19">
        <f t="shared" si="2"/>
        <v>2.5696688206785137</v>
      </c>
    </row>
    <row r="29" spans="1:11" ht="12.75">
      <c r="A29" s="1" t="s">
        <v>88</v>
      </c>
      <c r="B29" s="4">
        <v>215</v>
      </c>
      <c r="C29" s="4">
        <v>69</v>
      </c>
      <c r="D29" s="91"/>
      <c r="E29" s="4">
        <v>528</v>
      </c>
      <c r="F29" s="4">
        <v>125</v>
      </c>
      <c r="G29" s="4"/>
      <c r="H29" s="4">
        <f t="shared" si="5"/>
        <v>743</v>
      </c>
      <c r="I29" s="4">
        <f t="shared" si="6"/>
        <v>194</v>
      </c>
      <c r="J29" s="4">
        <f t="shared" si="1"/>
        <v>937</v>
      </c>
      <c r="K29" s="19">
        <f t="shared" si="2"/>
        <v>2.365205977382876</v>
      </c>
    </row>
    <row r="30" spans="1:11" ht="18.75" customHeight="1">
      <c r="A30" s="14" t="s">
        <v>89</v>
      </c>
      <c r="B30" s="112">
        <f>B31+B32</f>
        <v>179</v>
      </c>
      <c r="C30" s="112">
        <f>C31+C32</f>
        <v>81</v>
      </c>
      <c r="D30" s="112"/>
      <c r="E30" s="112">
        <f>E31+E32</f>
        <v>581</v>
      </c>
      <c r="F30" s="112">
        <f>F31+F32</f>
        <v>195</v>
      </c>
      <c r="G30" s="112"/>
      <c r="H30" s="112">
        <f t="shared" si="5"/>
        <v>760</v>
      </c>
      <c r="I30" s="112">
        <f t="shared" si="6"/>
        <v>276</v>
      </c>
      <c r="J30" s="112">
        <f t="shared" si="1"/>
        <v>1036</v>
      </c>
      <c r="K30" s="109">
        <f t="shared" si="2"/>
        <v>2.615105008077544</v>
      </c>
    </row>
    <row r="31" spans="1:11" ht="12.75">
      <c r="A31" s="1" t="s">
        <v>90</v>
      </c>
      <c r="B31" s="4">
        <v>160</v>
      </c>
      <c r="C31" s="4">
        <v>69</v>
      </c>
      <c r="D31" s="91"/>
      <c r="E31" s="4">
        <v>438</v>
      </c>
      <c r="F31" s="4">
        <v>143</v>
      </c>
      <c r="G31" s="4"/>
      <c r="H31" s="4">
        <f t="shared" si="5"/>
        <v>598</v>
      </c>
      <c r="I31" s="4">
        <f t="shared" si="6"/>
        <v>212</v>
      </c>
      <c r="J31" s="4">
        <f t="shared" si="1"/>
        <v>810</v>
      </c>
      <c r="K31" s="19">
        <f t="shared" si="2"/>
        <v>2.0446284329563813</v>
      </c>
    </row>
    <row r="32" spans="1:11" ht="12.75">
      <c r="A32" s="1" t="s">
        <v>91</v>
      </c>
      <c r="B32" s="4">
        <v>19</v>
      </c>
      <c r="C32" s="4">
        <v>12</v>
      </c>
      <c r="D32" s="91"/>
      <c r="E32" s="4">
        <v>143</v>
      </c>
      <c r="F32" s="4">
        <v>52</v>
      </c>
      <c r="G32" s="4"/>
      <c r="H32" s="4">
        <f t="shared" si="5"/>
        <v>162</v>
      </c>
      <c r="I32" s="4">
        <f t="shared" si="6"/>
        <v>64</v>
      </c>
      <c r="J32" s="4">
        <f t="shared" si="1"/>
        <v>226</v>
      </c>
      <c r="K32" s="19">
        <f t="shared" si="2"/>
        <v>0.5704765751211631</v>
      </c>
    </row>
    <row r="33" spans="1:11" ht="18.75" customHeight="1">
      <c r="A33" s="14" t="s">
        <v>92</v>
      </c>
      <c r="B33" s="112">
        <f>B34+B35</f>
        <v>164</v>
      </c>
      <c r="C33" s="112">
        <f>C34+C35</f>
        <v>80</v>
      </c>
      <c r="D33" s="112"/>
      <c r="E33" s="112">
        <f>E34+E35</f>
        <v>599</v>
      </c>
      <c r="F33" s="112">
        <f>F34+F35</f>
        <v>246</v>
      </c>
      <c r="G33" s="112"/>
      <c r="H33" s="112">
        <f t="shared" si="5"/>
        <v>763</v>
      </c>
      <c r="I33" s="112">
        <f t="shared" si="6"/>
        <v>326</v>
      </c>
      <c r="J33" s="112">
        <f t="shared" si="1"/>
        <v>1089</v>
      </c>
      <c r="K33" s="109">
        <f t="shared" si="2"/>
        <v>2.7488893376413572</v>
      </c>
    </row>
    <row r="34" spans="1:11" ht="12.75">
      <c r="A34" s="1" t="s">
        <v>93</v>
      </c>
      <c r="B34" s="4">
        <v>85</v>
      </c>
      <c r="C34" s="4">
        <v>45</v>
      </c>
      <c r="D34" s="91"/>
      <c r="E34" s="4">
        <v>280</v>
      </c>
      <c r="F34" s="4">
        <v>127</v>
      </c>
      <c r="G34" s="4"/>
      <c r="H34" s="4">
        <f t="shared" si="5"/>
        <v>365</v>
      </c>
      <c r="I34" s="4">
        <f t="shared" si="6"/>
        <v>172</v>
      </c>
      <c r="J34" s="4">
        <f t="shared" si="1"/>
        <v>537</v>
      </c>
      <c r="K34" s="19">
        <f t="shared" si="2"/>
        <v>1.3555129240710824</v>
      </c>
    </row>
    <row r="35" spans="1:11" ht="12.75">
      <c r="A35" s="2" t="s">
        <v>94</v>
      </c>
      <c r="B35" s="63">
        <v>79</v>
      </c>
      <c r="C35" s="63">
        <v>35</v>
      </c>
      <c r="D35" s="94"/>
      <c r="E35" s="63">
        <v>319</v>
      </c>
      <c r="F35" s="63">
        <v>119</v>
      </c>
      <c r="G35" s="63"/>
      <c r="H35" s="63">
        <f t="shared" si="5"/>
        <v>398</v>
      </c>
      <c r="I35" s="63">
        <f t="shared" si="6"/>
        <v>154</v>
      </c>
      <c r="J35" s="63">
        <f t="shared" si="1"/>
        <v>552</v>
      </c>
      <c r="K35" s="63">
        <f t="shared" si="2"/>
        <v>1.3933764135702746</v>
      </c>
    </row>
    <row r="36" spans="1:10" ht="24" customHeight="1">
      <c r="A36" s="15"/>
      <c r="B36" s="19"/>
      <c r="C36" s="19"/>
      <c r="D36" s="19"/>
      <c r="E36" s="19"/>
      <c r="F36" s="19"/>
      <c r="G36" s="19"/>
      <c r="H36" s="19"/>
      <c r="I36" s="19"/>
      <c r="J36" s="19"/>
    </row>
    <row r="37" spans="1:10" ht="27.75" customHeight="1">
      <c r="A37" s="184" t="s">
        <v>184</v>
      </c>
      <c r="B37" s="174"/>
      <c r="C37" s="174"/>
      <c r="D37" s="174"/>
      <c r="E37" s="174"/>
      <c r="F37" s="174"/>
      <c r="G37" s="174"/>
      <c r="H37" s="174"/>
      <c r="I37" s="174"/>
      <c r="J37" s="174"/>
    </row>
  </sheetData>
  <sheetProtection/>
  <mergeCells count="6">
    <mergeCell ref="A1:K1"/>
    <mergeCell ref="A37:J37"/>
    <mergeCell ref="B4:C4"/>
    <mergeCell ref="E4:F4"/>
    <mergeCell ref="H4:J4"/>
    <mergeCell ref="A3:K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8.xml><?xml version="1.0" encoding="utf-8"?>
<worksheet xmlns="http://schemas.openxmlformats.org/spreadsheetml/2006/main" xmlns:r="http://schemas.openxmlformats.org/officeDocument/2006/relationships">
  <dimension ref="A1:F30"/>
  <sheetViews>
    <sheetView zoomScalePageLayoutView="0" workbookViewId="0" topLeftCell="A1">
      <selection activeCell="A20" sqref="A20:F20"/>
    </sheetView>
  </sheetViews>
  <sheetFormatPr defaultColWidth="9.140625" defaultRowHeight="12.75"/>
  <cols>
    <col min="1" max="1" width="22.00390625" style="0" customWidth="1"/>
    <col min="2" max="5" width="10.7109375" style="0" customWidth="1"/>
  </cols>
  <sheetData>
    <row r="1" spans="1:6" ht="27" customHeight="1">
      <c r="A1" s="166" t="s">
        <v>231</v>
      </c>
      <c r="B1" s="167"/>
      <c r="C1" s="167"/>
      <c r="D1" s="167"/>
      <c r="E1" s="165"/>
      <c r="F1" s="165"/>
    </row>
    <row r="2" spans="1:5" ht="7.5" customHeight="1">
      <c r="A2" s="75" t="s">
        <v>154</v>
      </c>
      <c r="B2" s="76"/>
      <c r="C2" s="76"/>
      <c r="D2" s="76"/>
      <c r="E2" s="76"/>
    </row>
    <row r="3" spans="1:5" ht="27" customHeight="1">
      <c r="A3" s="169" t="s">
        <v>187</v>
      </c>
      <c r="B3" s="169"/>
      <c r="C3" s="169"/>
      <c r="D3" s="169"/>
      <c r="E3" s="178"/>
    </row>
    <row r="4" spans="1:5" ht="18.75" customHeight="1">
      <c r="A4" s="78" t="s">
        <v>155</v>
      </c>
      <c r="B4" s="79"/>
      <c r="C4" s="59" t="s">
        <v>13</v>
      </c>
      <c r="D4" s="59" t="s">
        <v>15</v>
      </c>
      <c r="E4" s="59" t="s">
        <v>4</v>
      </c>
    </row>
    <row r="5" spans="1:5" ht="16.5" customHeight="1">
      <c r="A5" s="157" t="s">
        <v>186</v>
      </c>
      <c r="C5" s="54">
        <v>5</v>
      </c>
      <c r="D5" s="54">
        <v>5</v>
      </c>
      <c r="E5" s="147">
        <f aca="true" t="shared" si="0" ref="E5:E13">SUM(C5:D5)</f>
        <v>10</v>
      </c>
    </row>
    <row r="6" spans="1:5" ht="12.75">
      <c r="A6" s="21" t="s">
        <v>24</v>
      </c>
      <c r="C6" s="41">
        <v>4210</v>
      </c>
      <c r="D6" s="41">
        <v>649</v>
      </c>
      <c r="E6" s="147">
        <f t="shared" si="0"/>
        <v>4859</v>
      </c>
    </row>
    <row r="7" spans="1:5" ht="12.75">
      <c r="A7" s="28" t="s">
        <v>16</v>
      </c>
      <c r="C7" s="41">
        <v>10182</v>
      </c>
      <c r="D7" s="41">
        <v>2074</v>
      </c>
      <c r="E7" s="147">
        <f t="shared" si="0"/>
        <v>12256</v>
      </c>
    </row>
    <row r="8" spans="1:5" ht="12.75">
      <c r="A8" s="3" t="s">
        <v>17</v>
      </c>
      <c r="C8" s="41">
        <v>15094</v>
      </c>
      <c r="D8" s="41">
        <v>3032</v>
      </c>
      <c r="E8" s="147">
        <f t="shared" si="0"/>
        <v>18126</v>
      </c>
    </row>
    <row r="9" spans="1:5" ht="12.75">
      <c r="A9" s="3" t="s">
        <v>18</v>
      </c>
      <c r="C9" s="41">
        <v>14884</v>
      </c>
      <c r="D9" s="41">
        <v>2753</v>
      </c>
      <c r="E9" s="147">
        <f t="shared" si="0"/>
        <v>17637</v>
      </c>
    </row>
    <row r="10" spans="1:5" ht="12.75">
      <c r="A10" s="3" t="s">
        <v>19</v>
      </c>
      <c r="C10" s="41">
        <v>10061</v>
      </c>
      <c r="D10" s="40">
        <v>1986</v>
      </c>
      <c r="E10" s="147">
        <f t="shared" si="0"/>
        <v>12047</v>
      </c>
    </row>
    <row r="11" spans="1:5" ht="12.75">
      <c r="A11" s="3" t="s">
        <v>20</v>
      </c>
      <c r="C11" s="41">
        <v>3365</v>
      </c>
      <c r="D11" s="41">
        <v>888</v>
      </c>
      <c r="E11" s="147">
        <f t="shared" si="0"/>
        <v>4253</v>
      </c>
    </row>
    <row r="12" spans="1:5" ht="12.75">
      <c r="A12" s="3" t="s">
        <v>21</v>
      </c>
      <c r="C12" s="43">
        <v>557</v>
      </c>
      <c r="D12" s="43">
        <v>211</v>
      </c>
      <c r="E12" s="147">
        <f t="shared" si="0"/>
        <v>768</v>
      </c>
    </row>
    <row r="13" spans="1:5" ht="12.75">
      <c r="A13" s="3" t="s">
        <v>185</v>
      </c>
      <c r="C13" s="43">
        <v>3</v>
      </c>
      <c r="D13" s="43">
        <v>3</v>
      </c>
      <c r="E13" s="147">
        <f t="shared" si="0"/>
        <v>6</v>
      </c>
    </row>
    <row r="14" spans="1:5" ht="12.75">
      <c r="A14" s="143" t="s">
        <v>4</v>
      </c>
      <c r="B14" s="154"/>
      <c r="C14" s="144">
        <f>SUM(C5:C13)</f>
        <v>58361</v>
      </c>
      <c r="D14" s="144">
        <f>SUM(D5:D13)</f>
        <v>11601</v>
      </c>
      <c r="E14" s="144">
        <f>SUM(E5:E13)</f>
        <v>69962</v>
      </c>
    </row>
    <row r="15" spans="1:5" ht="24" customHeight="1">
      <c r="A15" s="81"/>
      <c r="B15" s="45"/>
      <c r="C15" s="45"/>
      <c r="D15" s="45"/>
      <c r="E15" s="45"/>
    </row>
    <row r="16" ht="15" customHeight="1">
      <c r="A16" s="148" t="s">
        <v>168</v>
      </c>
    </row>
    <row r="17" ht="12.75" customHeight="1"/>
    <row r="18" ht="14.25" customHeight="1"/>
    <row r="19" ht="12" customHeight="1"/>
    <row r="20" spans="1:6" ht="27" customHeight="1">
      <c r="A20" s="166" t="s">
        <v>232</v>
      </c>
      <c r="B20" s="167"/>
      <c r="C20" s="167"/>
      <c r="D20" s="167"/>
      <c r="E20" s="167"/>
      <c r="F20" s="165"/>
    </row>
    <row r="21" spans="1:5" ht="7.5" customHeight="1">
      <c r="A21" s="75" t="s">
        <v>154</v>
      </c>
      <c r="B21" s="76"/>
      <c r="C21" s="76"/>
      <c r="D21" s="76"/>
      <c r="E21" s="17"/>
    </row>
    <row r="22" spans="1:6" ht="27" customHeight="1">
      <c r="A22" s="174" t="s">
        <v>214</v>
      </c>
      <c r="B22" s="174"/>
      <c r="C22" s="174"/>
      <c r="D22" s="174"/>
      <c r="E22" s="174"/>
      <c r="F22" s="165"/>
    </row>
    <row r="23" spans="1:5" ht="27" customHeight="1">
      <c r="A23" s="78" t="s">
        <v>190</v>
      </c>
      <c r="B23" s="59" t="s">
        <v>191</v>
      </c>
      <c r="C23" s="59" t="s">
        <v>192</v>
      </c>
      <c r="D23" s="59" t="s">
        <v>193</v>
      </c>
      <c r="E23" s="145" t="s">
        <v>105</v>
      </c>
    </row>
    <row r="24" spans="1:5" ht="16.5" customHeight="1">
      <c r="A24" s="152" t="s">
        <v>188</v>
      </c>
      <c r="B24" s="41">
        <v>23126</v>
      </c>
      <c r="C24" s="41">
        <v>24413</v>
      </c>
      <c r="D24" s="40">
        <v>28</v>
      </c>
      <c r="E24" s="41">
        <f>SUM(B24:D24)</f>
        <v>47567</v>
      </c>
    </row>
    <row r="25" spans="1:5" ht="16.5" customHeight="1">
      <c r="A25" s="153" t="s">
        <v>189</v>
      </c>
      <c r="B25" s="41">
        <v>19546</v>
      </c>
      <c r="C25" s="41">
        <v>20650</v>
      </c>
      <c r="D25" s="41">
        <v>31</v>
      </c>
      <c r="E25" s="41">
        <f>SUM(B25:D25)</f>
        <v>40227</v>
      </c>
    </row>
    <row r="26" spans="1:5" ht="16.5" customHeight="1">
      <c r="A26" s="146" t="s">
        <v>156</v>
      </c>
      <c r="B26" s="41">
        <v>14533</v>
      </c>
      <c r="C26" s="40">
        <v>15197</v>
      </c>
      <c r="D26" s="41">
        <v>26</v>
      </c>
      <c r="E26" s="41">
        <f>SUM(B26:D26)</f>
        <v>29756</v>
      </c>
    </row>
    <row r="27" spans="1:5" ht="16.5" customHeight="1">
      <c r="A27" s="146" t="s">
        <v>157</v>
      </c>
      <c r="B27" s="41">
        <v>6519</v>
      </c>
      <c r="C27" s="41">
        <v>7134</v>
      </c>
      <c r="D27" s="41">
        <v>15</v>
      </c>
      <c r="E27" s="41">
        <f>SUM(B27:D27)</f>
        <v>13668</v>
      </c>
    </row>
    <row r="28" spans="1:5" ht="16.5" customHeight="1">
      <c r="A28" s="143" t="s">
        <v>4</v>
      </c>
      <c r="B28" s="144">
        <f>SUM(B24:B27)</f>
        <v>63724</v>
      </c>
      <c r="C28" s="144">
        <f>SUM(C24:C27)</f>
        <v>67394</v>
      </c>
      <c r="D28" s="144">
        <f>SUM(D24:D27)</f>
        <v>100</v>
      </c>
      <c r="E28" s="144">
        <f>SUM(B28:D28)</f>
        <v>131218</v>
      </c>
    </row>
    <row r="29" spans="1:5" ht="24" customHeight="1">
      <c r="A29" s="35"/>
      <c r="B29" s="45"/>
      <c r="C29" s="45"/>
      <c r="D29" s="45"/>
      <c r="E29" s="45"/>
    </row>
    <row r="30" ht="15" customHeight="1">
      <c r="A30" s="146" t="s">
        <v>168</v>
      </c>
    </row>
  </sheetData>
  <sheetProtection/>
  <mergeCells count="4">
    <mergeCell ref="A20:F20"/>
    <mergeCell ref="A3:E3"/>
    <mergeCell ref="A1:F1"/>
    <mergeCell ref="A22:F22"/>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9.xml><?xml version="1.0" encoding="utf-8"?>
<worksheet xmlns="http://schemas.openxmlformats.org/spreadsheetml/2006/main" xmlns:r="http://schemas.openxmlformats.org/officeDocument/2006/relationships">
  <dimension ref="A1:I30"/>
  <sheetViews>
    <sheetView zoomScalePageLayoutView="0" workbookViewId="0" topLeftCell="A1">
      <selection activeCell="C19" sqref="C19"/>
    </sheetView>
  </sheetViews>
  <sheetFormatPr defaultColWidth="9.140625" defaultRowHeight="12.75"/>
  <cols>
    <col min="1" max="1" width="21.7109375" style="0" customWidth="1"/>
    <col min="2" max="2" width="14.421875" style="0" customWidth="1"/>
    <col min="3" max="3" width="13.140625" style="0" customWidth="1"/>
    <col min="4" max="4" width="12.7109375" style="0" customWidth="1"/>
  </cols>
  <sheetData>
    <row r="1" spans="1:5" ht="42" customHeight="1">
      <c r="A1" s="166" t="s">
        <v>233</v>
      </c>
      <c r="B1" s="167"/>
      <c r="C1" s="167"/>
      <c r="D1" s="167"/>
      <c r="E1" s="165"/>
    </row>
    <row r="2" spans="1:4" ht="7.5" customHeight="1">
      <c r="A2" s="75" t="s">
        <v>154</v>
      </c>
      <c r="B2" s="76"/>
      <c r="C2" s="76"/>
      <c r="D2" s="76"/>
    </row>
    <row r="3" spans="1:5" ht="39" customHeight="1">
      <c r="A3" s="174" t="s">
        <v>207</v>
      </c>
      <c r="B3" s="174"/>
      <c r="C3" s="174"/>
      <c r="D3" s="174"/>
      <c r="E3" s="165"/>
    </row>
    <row r="4" spans="1:4" s="158" customFormat="1" ht="27" customHeight="1">
      <c r="A4" s="155" t="s">
        <v>158</v>
      </c>
      <c r="B4" s="156" t="s">
        <v>66</v>
      </c>
      <c r="C4" s="156" t="s">
        <v>67</v>
      </c>
      <c r="D4" s="156" t="s">
        <v>105</v>
      </c>
    </row>
    <row r="5" spans="1:4" ht="16.5" customHeight="1">
      <c r="A5" s="29" t="s">
        <v>5</v>
      </c>
      <c r="B5" s="62"/>
      <c r="C5" s="41"/>
      <c r="D5" s="41"/>
    </row>
    <row r="6" spans="1:4" ht="12.75">
      <c r="A6" s="28" t="s">
        <v>194</v>
      </c>
      <c r="B6" s="41">
        <v>3403</v>
      </c>
      <c r="C6" s="41">
        <v>781</v>
      </c>
      <c r="D6" s="41">
        <f>B6+C6</f>
        <v>4184</v>
      </c>
    </row>
    <row r="7" spans="1:4" ht="12.75">
      <c r="A7" s="3" t="s">
        <v>195</v>
      </c>
      <c r="B7" s="41">
        <v>3353</v>
      </c>
      <c r="C7" s="41">
        <v>662</v>
      </c>
      <c r="D7" s="41">
        <f>B7+C7</f>
        <v>4015</v>
      </c>
    </row>
    <row r="8" spans="1:4" ht="12.75">
      <c r="A8" s="3" t="s">
        <v>196</v>
      </c>
      <c r="B8" s="41">
        <v>1647</v>
      </c>
      <c r="C8" s="41">
        <v>355</v>
      </c>
      <c r="D8" s="41">
        <f>B8+C8</f>
        <v>2002</v>
      </c>
    </row>
    <row r="9" spans="1:4" ht="12.75">
      <c r="A9" s="3" t="s">
        <v>197</v>
      </c>
      <c r="B9" s="41">
        <v>987</v>
      </c>
      <c r="C9" s="41">
        <v>237</v>
      </c>
      <c r="D9" s="41">
        <f>B9+C9</f>
        <v>1224</v>
      </c>
    </row>
    <row r="10" spans="1:4" ht="16.5" customHeight="1">
      <c r="A10" s="72" t="s">
        <v>6</v>
      </c>
      <c r="B10" s="41"/>
      <c r="C10" s="41"/>
      <c r="D10" s="41"/>
    </row>
    <row r="11" spans="1:4" ht="12.75">
      <c r="A11" s="28" t="s">
        <v>194</v>
      </c>
      <c r="B11" s="41">
        <v>8067</v>
      </c>
      <c r="C11" s="41">
        <v>1572</v>
      </c>
      <c r="D11" s="41">
        <f>B11+C11</f>
        <v>9639</v>
      </c>
    </row>
    <row r="12" spans="1:4" ht="12.75">
      <c r="A12" s="3" t="s">
        <v>195</v>
      </c>
      <c r="B12" s="41">
        <v>8506</v>
      </c>
      <c r="C12" s="41">
        <v>1186</v>
      </c>
      <c r="D12" s="41">
        <f>B12+C12</f>
        <v>9692</v>
      </c>
    </row>
    <row r="13" spans="1:4" ht="12.75">
      <c r="A13" s="3" t="s">
        <v>196</v>
      </c>
      <c r="B13" s="41">
        <v>3292</v>
      </c>
      <c r="C13" s="41">
        <v>466</v>
      </c>
      <c r="D13" s="41">
        <f>B13+C13</f>
        <v>3758</v>
      </c>
    </row>
    <row r="14" spans="1:4" ht="12.75">
      <c r="A14" s="3" t="s">
        <v>197</v>
      </c>
      <c r="B14" s="41">
        <v>1303</v>
      </c>
      <c r="C14" s="41">
        <v>242</v>
      </c>
      <c r="D14" s="41">
        <f>B14+C14</f>
        <v>1545</v>
      </c>
    </row>
    <row r="15" spans="1:4" ht="16.5" customHeight="1">
      <c r="A15" s="30" t="s">
        <v>7</v>
      </c>
      <c r="B15" s="41"/>
      <c r="C15" s="40"/>
      <c r="D15" s="41"/>
    </row>
    <row r="16" spans="1:4" ht="12.75">
      <c r="A16" s="28" t="s">
        <v>194</v>
      </c>
      <c r="B16" s="41">
        <v>11791</v>
      </c>
      <c r="C16" s="41">
        <v>3728</v>
      </c>
      <c r="D16" s="41">
        <f>B16+C16</f>
        <v>15519</v>
      </c>
    </row>
    <row r="17" spans="1:4" ht="12.75">
      <c r="A17" s="3" t="s">
        <v>195</v>
      </c>
      <c r="B17" s="41">
        <v>16560</v>
      </c>
      <c r="C17" s="41">
        <v>2977</v>
      </c>
      <c r="D17" s="41">
        <f>B17+C17</f>
        <v>19537</v>
      </c>
    </row>
    <row r="18" spans="1:4" ht="12.75">
      <c r="A18" s="3" t="s">
        <v>196</v>
      </c>
      <c r="B18" s="41">
        <v>5293</v>
      </c>
      <c r="C18" s="41">
        <v>754</v>
      </c>
      <c r="D18" s="41">
        <f>B18+C18</f>
        <v>6047</v>
      </c>
    </row>
    <row r="19" spans="1:4" ht="12.75">
      <c r="A19" s="3" t="s">
        <v>197</v>
      </c>
      <c r="B19" s="45">
        <v>1137</v>
      </c>
      <c r="C19" s="45">
        <v>165</v>
      </c>
      <c r="D19" s="45">
        <f>B19+C19</f>
        <v>1302</v>
      </c>
    </row>
    <row r="20" spans="1:4" ht="16.5" customHeight="1">
      <c r="A20" s="30" t="s">
        <v>159</v>
      </c>
      <c r="B20" s="41"/>
      <c r="C20" s="40"/>
      <c r="D20" s="41"/>
    </row>
    <row r="21" spans="1:4" ht="12.75">
      <c r="A21" s="28" t="s">
        <v>194</v>
      </c>
      <c r="B21" s="151">
        <v>21075</v>
      </c>
      <c r="C21" s="151">
        <v>5653</v>
      </c>
      <c r="D21" s="41">
        <f>B21+C21</f>
        <v>26728</v>
      </c>
    </row>
    <row r="22" spans="1:4" ht="12.75">
      <c r="A22" s="3" t="s">
        <v>195</v>
      </c>
      <c r="B22" s="151">
        <v>26119</v>
      </c>
      <c r="C22" s="151">
        <v>4479</v>
      </c>
      <c r="D22" s="41">
        <f>B22+C22</f>
        <v>30598</v>
      </c>
    </row>
    <row r="23" spans="1:4" ht="12.75">
      <c r="A23" s="3" t="s">
        <v>196</v>
      </c>
      <c r="B23" s="151">
        <v>9292</v>
      </c>
      <c r="C23" s="151">
        <v>1412</v>
      </c>
      <c r="D23" s="41">
        <f>B23+C23</f>
        <v>10704</v>
      </c>
    </row>
    <row r="24" spans="1:4" ht="12.75" customHeight="1">
      <c r="A24" s="3" t="s">
        <v>197</v>
      </c>
      <c r="B24" s="149">
        <v>3014</v>
      </c>
      <c r="C24" s="149">
        <v>550</v>
      </c>
      <c r="D24" s="47">
        <f>B24+C24</f>
        <v>3564</v>
      </c>
    </row>
    <row r="25" spans="1:4" ht="24" customHeight="1">
      <c r="A25" s="81"/>
      <c r="B25" s="45"/>
      <c r="C25" s="45"/>
      <c r="D25" s="45"/>
    </row>
    <row r="26" spans="1:7" ht="37.5" customHeight="1">
      <c r="A26" s="173" t="s">
        <v>199</v>
      </c>
      <c r="B26" s="173"/>
      <c r="C26" s="173"/>
      <c r="D26" s="173"/>
      <c r="E26" s="173"/>
      <c r="F26" s="173"/>
      <c r="G26" s="173"/>
    </row>
    <row r="30" ht="12.75">
      <c r="I30" s="150"/>
    </row>
  </sheetData>
  <sheetProtection/>
  <mergeCells count="3">
    <mergeCell ref="A26:G26"/>
    <mergeCell ref="A3:E3"/>
    <mergeCell ref="A1:E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K66"/>
  <sheetViews>
    <sheetView zoomScalePageLayoutView="0" workbookViewId="0" topLeftCell="A1">
      <selection activeCell="A1" sqref="A1:J1"/>
    </sheetView>
  </sheetViews>
  <sheetFormatPr defaultColWidth="9.140625" defaultRowHeight="12.75"/>
  <cols>
    <col min="1" max="1" width="20.140625" style="0" customWidth="1"/>
    <col min="2" max="2" width="12.00390625" style="0" customWidth="1"/>
    <col min="3" max="3" width="12.7109375" style="0" customWidth="1"/>
    <col min="4" max="4" width="12.00390625" style="0" customWidth="1"/>
    <col min="5" max="5" width="11.57421875" style="0" customWidth="1"/>
    <col min="6" max="6" width="11.140625" style="0" customWidth="1"/>
    <col min="7" max="7" width="11.57421875" style="0" customWidth="1"/>
    <col min="8" max="9" width="9.140625" style="0" hidden="1" customWidth="1"/>
    <col min="10" max="10" width="13.140625" style="0" hidden="1" customWidth="1"/>
    <col min="11" max="11" width="9.7109375" style="0" customWidth="1"/>
  </cols>
  <sheetData>
    <row r="1" spans="1:10" ht="27" customHeight="1">
      <c r="A1" s="166" t="s">
        <v>215</v>
      </c>
      <c r="B1" s="167"/>
      <c r="C1" s="167"/>
      <c r="D1" s="167"/>
      <c r="E1" s="167"/>
      <c r="F1" s="167"/>
      <c r="G1" s="167"/>
      <c r="H1" s="167"/>
      <c r="I1" s="167"/>
      <c r="J1" s="167"/>
    </row>
    <row r="2" spans="1:10" ht="7.5" customHeight="1">
      <c r="A2" s="75"/>
      <c r="B2" s="76"/>
      <c r="C2" s="76"/>
      <c r="D2" s="76"/>
      <c r="E2" s="76"/>
      <c r="F2" s="76"/>
      <c r="G2" s="76"/>
      <c r="H2" s="76"/>
      <c r="I2" s="76"/>
      <c r="J2" s="76"/>
    </row>
    <row r="3" spans="1:10" ht="27" customHeight="1">
      <c r="A3" s="169" t="s">
        <v>208</v>
      </c>
      <c r="B3" s="169"/>
      <c r="C3" s="169"/>
      <c r="D3" s="169"/>
      <c r="E3" s="169"/>
      <c r="F3" s="169"/>
      <c r="G3" s="169"/>
      <c r="H3" s="169"/>
      <c r="I3" s="169"/>
      <c r="J3" s="169"/>
    </row>
    <row r="4" spans="1:10" ht="18.75" customHeight="1">
      <c r="A4" s="5" t="s">
        <v>99</v>
      </c>
      <c r="B4" s="10" t="s">
        <v>3</v>
      </c>
      <c r="C4" s="10" t="s">
        <v>145</v>
      </c>
      <c r="D4" s="10" t="s">
        <v>100</v>
      </c>
      <c r="E4" s="10" t="s">
        <v>101</v>
      </c>
      <c r="F4" s="10" t="s">
        <v>102</v>
      </c>
      <c r="G4" s="10" t="s">
        <v>4</v>
      </c>
      <c r="H4" s="38"/>
      <c r="I4" s="38"/>
      <c r="J4" s="38"/>
    </row>
    <row r="5" spans="1:10" ht="18.75" customHeight="1">
      <c r="A5" s="61" t="s">
        <v>47</v>
      </c>
      <c r="B5" s="127"/>
      <c r="C5" s="127"/>
      <c r="D5" s="19"/>
      <c r="E5" s="127"/>
      <c r="F5" s="19"/>
      <c r="G5" s="127"/>
      <c r="H5" s="6"/>
      <c r="I5" s="26"/>
      <c r="J5" s="6"/>
    </row>
    <row r="6" spans="1:10" ht="18.75" customHeight="1">
      <c r="A6" s="128" t="s">
        <v>133</v>
      </c>
      <c r="B6" s="112">
        <f aca="true" t="shared" si="0" ref="B6:G6">B7+B8</f>
        <v>350636</v>
      </c>
      <c r="C6" s="112">
        <f t="shared" si="0"/>
        <v>69957</v>
      </c>
      <c r="D6" s="112">
        <f t="shared" si="0"/>
        <v>242035</v>
      </c>
      <c r="E6" s="112">
        <f t="shared" si="0"/>
        <v>8336</v>
      </c>
      <c r="F6" s="112">
        <f t="shared" si="0"/>
        <v>19916</v>
      </c>
      <c r="G6" s="112">
        <f t="shared" si="0"/>
        <v>350636</v>
      </c>
      <c r="H6" s="6"/>
      <c r="I6" s="26"/>
      <c r="J6" s="6"/>
    </row>
    <row r="7" spans="1:10" ht="12.75">
      <c r="A7" s="8" t="s">
        <v>13</v>
      </c>
      <c r="B7" s="4">
        <v>216219</v>
      </c>
      <c r="C7" s="4">
        <v>58358</v>
      </c>
      <c r="D7" s="4">
        <v>148440</v>
      </c>
      <c r="E7" s="4">
        <v>5608</v>
      </c>
      <c r="F7" s="4">
        <v>12822</v>
      </c>
      <c r="G7" s="4">
        <v>216219</v>
      </c>
      <c r="H7" s="6"/>
      <c r="I7" s="26"/>
      <c r="J7" s="6"/>
    </row>
    <row r="8" spans="1:10" ht="12.75">
      <c r="A8" s="8" t="s">
        <v>15</v>
      </c>
      <c r="B8" s="4">
        <v>134417</v>
      </c>
      <c r="C8" s="4">
        <v>11599</v>
      </c>
      <c r="D8" s="4">
        <v>93595</v>
      </c>
      <c r="E8" s="4">
        <v>2728</v>
      </c>
      <c r="F8" s="4">
        <v>7094</v>
      </c>
      <c r="G8" s="4">
        <v>134417</v>
      </c>
      <c r="H8" s="6"/>
      <c r="I8" s="26"/>
      <c r="J8" s="6"/>
    </row>
    <row r="9" spans="1:11" ht="18.75" customHeight="1">
      <c r="A9" s="128" t="s">
        <v>135</v>
      </c>
      <c r="B9" s="112">
        <f aca="true" t="shared" si="1" ref="B9:G9">B10+B11</f>
        <v>321126</v>
      </c>
      <c r="C9" s="112">
        <f t="shared" si="1"/>
        <v>50908</v>
      </c>
      <c r="D9" s="112">
        <f t="shared" si="1"/>
        <v>229920</v>
      </c>
      <c r="E9" s="112">
        <f t="shared" si="1"/>
        <v>8204</v>
      </c>
      <c r="F9" s="112">
        <f t="shared" si="1"/>
        <v>17836</v>
      </c>
      <c r="G9" s="112">
        <f t="shared" si="1"/>
        <v>321126</v>
      </c>
      <c r="H9" s="28"/>
      <c r="I9" s="28"/>
      <c r="J9" s="28"/>
      <c r="K9" s="28"/>
    </row>
    <row r="10" spans="1:11" ht="12.75">
      <c r="A10" s="8" t="s">
        <v>13</v>
      </c>
      <c r="B10" s="4">
        <v>193901</v>
      </c>
      <c r="C10" s="4">
        <v>42113</v>
      </c>
      <c r="D10" s="4">
        <v>140146</v>
      </c>
      <c r="E10" s="4">
        <v>5530</v>
      </c>
      <c r="F10" s="4">
        <v>11378</v>
      </c>
      <c r="G10" s="4">
        <v>193901</v>
      </c>
      <c r="H10" s="28"/>
      <c r="I10" s="28"/>
      <c r="J10" s="28"/>
      <c r="K10" s="28"/>
    </row>
    <row r="11" spans="1:11" ht="12.75">
      <c r="A11" s="8" t="s">
        <v>15</v>
      </c>
      <c r="B11" s="4">
        <v>127225</v>
      </c>
      <c r="C11" s="4">
        <v>8795</v>
      </c>
      <c r="D11" s="4">
        <v>89774</v>
      </c>
      <c r="E11" s="4">
        <v>2674</v>
      </c>
      <c r="F11" s="4">
        <v>6458</v>
      </c>
      <c r="G11" s="4">
        <v>127225</v>
      </c>
      <c r="H11" s="28"/>
      <c r="I11" s="28"/>
      <c r="J11" s="28"/>
      <c r="K11" s="28"/>
    </row>
    <row r="12" spans="1:11" ht="18.75" customHeight="1">
      <c r="A12" s="128" t="s">
        <v>136</v>
      </c>
      <c r="B12" s="112">
        <f aca="true" t="shared" si="2" ref="B12:G12">B13+B14</f>
        <v>32545</v>
      </c>
      <c r="C12" s="112">
        <f t="shared" si="2"/>
        <v>20629</v>
      </c>
      <c r="D12" s="112">
        <f t="shared" si="2"/>
        <v>13765</v>
      </c>
      <c r="E12" s="112">
        <f t="shared" si="2"/>
        <v>128</v>
      </c>
      <c r="F12" s="112">
        <f t="shared" si="2"/>
        <v>2147</v>
      </c>
      <c r="G12" s="112">
        <f t="shared" si="2"/>
        <v>32545</v>
      </c>
      <c r="H12" s="28"/>
      <c r="I12" s="28"/>
      <c r="J12" s="28"/>
      <c r="K12" s="28"/>
    </row>
    <row r="13" spans="1:11" ht="12.75">
      <c r="A13" s="8" t="s">
        <v>13</v>
      </c>
      <c r="B13" s="4">
        <v>24548</v>
      </c>
      <c r="C13" s="4">
        <v>17628</v>
      </c>
      <c r="D13" s="4">
        <v>9422</v>
      </c>
      <c r="E13" s="4">
        <v>77</v>
      </c>
      <c r="F13" s="4">
        <v>1499</v>
      </c>
      <c r="G13" s="4">
        <v>24548</v>
      </c>
      <c r="H13" s="28"/>
      <c r="I13" s="28"/>
      <c r="J13" s="28"/>
      <c r="K13" s="28"/>
    </row>
    <row r="14" spans="1:11" ht="12.75">
      <c r="A14" s="8" t="s">
        <v>15</v>
      </c>
      <c r="B14" s="4">
        <v>7997</v>
      </c>
      <c r="C14" s="4">
        <v>3001</v>
      </c>
      <c r="D14" s="4">
        <v>4343</v>
      </c>
      <c r="E14" s="4">
        <v>51</v>
      </c>
      <c r="F14" s="4">
        <v>648</v>
      </c>
      <c r="G14" s="4">
        <v>7997</v>
      </c>
      <c r="H14" s="28"/>
      <c r="I14" s="28"/>
      <c r="J14" s="28"/>
      <c r="K14" s="28"/>
    </row>
    <row r="15" spans="1:11" ht="12.75">
      <c r="A15" s="8"/>
      <c r="B15" s="1"/>
      <c r="C15" s="1"/>
      <c r="D15" s="1"/>
      <c r="E15" s="1"/>
      <c r="F15" s="1"/>
      <c r="G15" s="1"/>
      <c r="H15" s="28"/>
      <c r="I15" s="28"/>
      <c r="J15" s="28"/>
      <c r="K15" s="28"/>
    </row>
    <row r="16" spans="1:11" ht="16.5" customHeight="1">
      <c r="A16" s="14" t="s">
        <v>126</v>
      </c>
      <c r="B16" s="91"/>
      <c r="C16" s="91"/>
      <c r="D16" s="91"/>
      <c r="E16" s="91"/>
      <c r="F16" s="91"/>
      <c r="G16" s="91"/>
      <c r="H16" s="28"/>
      <c r="I16" s="28"/>
      <c r="J16" s="28"/>
      <c r="K16" s="28"/>
    </row>
    <row r="17" spans="1:11" ht="18.75" customHeight="1">
      <c r="A17" s="128" t="s">
        <v>4</v>
      </c>
      <c r="B17" s="116">
        <f>B18+B19</f>
        <v>7437.7119999999995</v>
      </c>
      <c r="C17" s="116">
        <f>C18+C19</f>
        <v>344.71</v>
      </c>
      <c r="D17" s="116">
        <f>D18+D19</f>
        <v>8685.497</v>
      </c>
      <c r="E17" s="116">
        <f>E18+E19</f>
        <v>129.876</v>
      </c>
      <c r="F17" s="116">
        <f>F18+F19</f>
        <v>235.154</v>
      </c>
      <c r="G17" s="117">
        <f aca="true" t="shared" si="3" ref="G17:G25">SUM(B17:F17)</f>
        <v>16832.948999999997</v>
      </c>
      <c r="H17" s="28"/>
      <c r="I17" s="28"/>
      <c r="J17" s="28"/>
      <c r="K17" s="28"/>
    </row>
    <row r="18" spans="1:11" ht="12.75">
      <c r="A18" s="8" t="s">
        <v>13</v>
      </c>
      <c r="B18" s="129">
        <f aca="true" t="shared" si="4" ref="B18:D19">B21+B24</f>
        <v>4621.412</v>
      </c>
      <c r="C18" s="129">
        <f t="shared" si="4"/>
        <v>291.775</v>
      </c>
      <c r="D18" s="129">
        <f t="shared" si="4"/>
        <v>5271.24</v>
      </c>
      <c r="E18" s="129">
        <f>E24+E21</f>
        <v>79.668</v>
      </c>
      <c r="F18" s="129">
        <f>F21+F24</f>
        <v>150.38</v>
      </c>
      <c r="G18" s="129">
        <f t="shared" si="3"/>
        <v>10414.474999999999</v>
      </c>
      <c r="H18" s="28"/>
      <c r="I18" s="28"/>
      <c r="J18" s="28"/>
      <c r="K18" s="28"/>
    </row>
    <row r="19" spans="1:11" ht="12.75">
      <c r="A19" s="8" t="s">
        <v>15</v>
      </c>
      <c r="B19" s="7">
        <f t="shared" si="4"/>
        <v>2816.2999999999997</v>
      </c>
      <c r="C19" s="7">
        <f t="shared" si="4"/>
        <v>52.935</v>
      </c>
      <c r="D19" s="7">
        <f t="shared" si="4"/>
        <v>3414.257</v>
      </c>
      <c r="E19" s="7">
        <f>E22+E25</f>
        <v>50.208000000000006</v>
      </c>
      <c r="F19" s="7">
        <f>F22+F25</f>
        <v>84.774</v>
      </c>
      <c r="G19" s="129">
        <f t="shared" si="3"/>
        <v>6418.474</v>
      </c>
      <c r="H19" s="28"/>
      <c r="I19" s="28"/>
      <c r="J19" s="28"/>
      <c r="K19" s="28"/>
    </row>
    <row r="20" spans="1:11" ht="18.75" customHeight="1">
      <c r="A20" s="128" t="s">
        <v>135</v>
      </c>
      <c r="B20" s="116">
        <f>B21+B22</f>
        <v>6358.981</v>
      </c>
      <c r="C20" s="116">
        <f>C21+C22</f>
        <v>256.276</v>
      </c>
      <c r="D20" s="116">
        <f>D21+D22</f>
        <v>8577.135999999999</v>
      </c>
      <c r="E20" s="116">
        <f>E21+E22</f>
        <v>129.025</v>
      </c>
      <c r="F20" s="116">
        <f>F21+F22</f>
        <v>216.235</v>
      </c>
      <c r="G20" s="117">
        <f t="shared" si="3"/>
        <v>15537.652999999998</v>
      </c>
      <c r="H20" s="28"/>
      <c r="I20" s="28"/>
      <c r="J20" s="28"/>
      <c r="K20" s="28"/>
    </row>
    <row r="21" spans="1:11" ht="12.75">
      <c r="A21" s="8" t="s">
        <v>13</v>
      </c>
      <c r="B21" s="129">
        <v>3798.196</v>
      </c>
      <c r="C21" s="129">
        <v>215.076</v>
      </c>
      <c r="D21" s="129">
        <v>5196.346</v>
      </c>
      <c r="E21" s="129">
        <v>79.093</v>
      </c>
      <c r="F21" s="129">
        <v>137.036</v>
      </c>
      <c r="G21" s="129">
        <f t="shared" si="3"/>
        <v>9425.747</v>
      </c>
      <c r="H21" s="28"/>
      <c r="I21" s="28"/>
      <c r="J21" s="28"/>
      <c r="K21" s="28"/>
    </row>
    <row r="22" spans="1:11" ht="12.75">
      <c r="A22" s="8" t="s">
        <v>15</v>
      </c>
      <c r="B22" s="7">
        <v>2560.785</v>
      </c>
      <c r="C22" s="7">
        <v>41.2</v>
      </c>
      <c r="D22" s="7">
        <v>3380.79</v>
      </c>
      <c r="E22" s="7">
        <v>49.932</v>
      </c>
      <c r="F22" s="7">
        <v>79.199</v>
      </c>
      <c r="G22" s="129">
        <f t="shared" si="3"/>
        <v>6111.905999999999</v>
      </c>
      <c r="H22" s="28"/>
      <c r="I22" s="28"/>
      <c r="J22" s="28"/>
      <c r="K22" s="28"/>
    </row>
    <row r="23" spans="1:11" ht="18.75" customHeight="1">
      <c r="A23" s="128" t="s">
        <v>136</v>
      </c>
      <c r="B23" s="117">
        <f>B24+B25</f>
        <v>1078.731</v>
      </c>
      <c r="C23" s="117">
        <f>C24+C25</f>
        <v>88.434</v>
      </c>
      <c r="D23" s="117">
        <f>D24+D25</f>
        <v>108.361</v>
      </c>
      <c r="E23" s="117">
        <f>E24+E25</f>
        <v>0.851</v>
      </c>
      <c r="F23" s="117">
        <f>F24+F25</f>
        <v>18.919</v>
      </c>
      <c r="G23" s="117">
        <f t="shared" si="3"/>
        <v>1295.2960000000003</v>
      </c>
      <c r="H23" s="28"/>
      <c r="I23" s="28"/>
      <c r="J23" s="28"/>
      <c r="K23" s="28"/>
    </row>
    <row r="24" spans="1:11" ht="12.75">
      <c r="A24" s="22" t="s">
        <v>13</v>
      </c>
      <c r="B24" s="7">
        <v>823.216</v>
      </c>
      <c r="C24" s="7">
        <v>76.699</v>
      </c>
      <c r="D24" s="7">
        <v>74.894</v>
      </c>
      <c r="E24" s="7">
        <v>0.575</v>
      </c>
      <c r="F24" s="7">
        <v>13.344</v>
      </c>
      <c r="G24" s="129">
        <f t="shared" si="3"/>
        <v>988.7280000000001</v>
      </c>
      <c r="H24" s="28"/>
      <c r="I24" s="28"/>
      <c r="J24" s="28"/>
      <c r="K24" s="28"/>
    </row>
    <row r="25" spans="1:11" ht="12.75">
      <c r="A25" s="9" t="s">
        <v>15</v>
      </c>
      <c r="B25" s="130">
        <v>255.515</v>
      </c>
      <c r="C25" s="130">
        <v>11.735</v>
      </c>
      <c r="D25" s="130">
        <v>33.467</v>
      </c>
      <c r="E25" s="130">
        <v>0.276</v>
      </c>
      <c r="F25" s="130">
        <v>5.575</v>
      </c>
      <c r="G25" s="130">
        <f t="shared" si="3"/>
        <v>306.568</v>
      </c>
      <c r="H25" s="28"/>
      <c r="I25" s="28"/>
      <c r="J25" s="28"/>
      <c r="K25" s="28"/>
    </row>
    <row r="26" spans="1:11" ht="24" customHeight="1">
      <c r="A26" s="35"/>
      <c r="B26" s="66"/>
      <c r="C26" s="66"/>
      <c r="D26" s="66"/>
      <c r="E26" s="66"/>
      <c r="F26" s="66"/>
      <c r="G26" s="66"/>
      <c r="H26" s="28"/>
      <c r="I26" s="28"/>
      <c r="J26" s="28"/>
      <c r="K26" s="28"/>
    </row>
    <row r="27" spans="1:11" ht="27" customHeight="1">
      <c r="A27" s="173" t="s">
        <v>165</v>
      </c>
      <c r="B27" s="173"/>
      <c r="C27" s="173"/>
      <c r="D27" s="173"/>
      <c r="E27" s="173"/>
      <c r="F27" s="173"/>
      <c r="G27" s="173"/>
      <c r="H27" s="28"/>
      <c r="I27" s="28"/>
      <c r="J27" s="28"/>
      <c r="K27" s="28"/>
    </row>
    <row r="28" spans="1:11" ht="12.75">
      <c r="A28" s="28"/>
      <c r="B28" s="28"/>
      <c r="C28" s="28"/>
      <c r="D28" s="28"/>
      <c r="E28" s="28"/>
      <c r="F28" s="28"/>
      <c r="G28" s="28"/>
      <c r="H28" s="28"/>
      <c r="I28" s="28"/>
      <c r="J28" s="28"/>
      <c r="K28" s="28"/>
    </row>
    <row r="29" spans="1:11" ht="12.75">
      <c r="A29" s="28"/>
      <c r="B29" s="28"/>
      <c r="C29" s="28"/>
      <c r="D29" s="28"/>
      <c r="E29" s="28"/>
      <c r="F29" s="28"/>
      <c r="G29" s="28"/>
      <c r="H29" s="28"/>
      <c r="I29" s="28"/>
      <c r="J29" s="28"/>
      <c r="K29" s="28"/>
    </row>
    <row r="30" spans="1:11" ht="12.75">
      <c r="A30" s="28"/>
      <c r="B30" s="28"/>
      <c r="C30" s="28"/>
      <c r="D30" s="28"/>
      <c r="E30" s="28"/>
      <c r="F30" s="28"/>
      <c r="G30" s="28"/>
      <c r="H30" s="28"/>
      <c r="I30" s="28"/>
      <c r="J30" s="28"/>
      <c r="K30" s="28"/>
    </row>
    <row r="31" spans="1:11" ht="12.75">
      <c r="A31" s="28"/>
      <c r="B31" s="28"/>
      <c r="C31" s="28"/>
      <c r="D31" s="28"/>
      <c r="E31" s="28"/>
      <c r="F31" s="28"/>
      <c r="G31" s="28"/>
      <c r="H31" s="28"/>
      <c r="I31" s="28"/>
      <c r="J31" s="28"/>
      <c r="K31" s="28"/>
    </row>
    <row r="32" spans="1:11" ht="12.75">
      <c r="A32" s="28"/>
      <c r="B32" s="28"/>
      <c r="C32" s="28"/>
      <c r="D32" s="28"/>
      <c r="E32" s="28"/>
      <c r="F32" s="28"/>
      <c r="G32" s="28"/>
      <c r="H32" s="28"/>
      <c r="I32" s="28"/>
      <c r="J32" s="28"/>
      <c r="K32" s="28"/>
    </row>
    <row r="33" spans="1:11" ht="12.75">
      <c r="A33" s="28"/>
      <c r="B33" s="28"/>
      <c r="C33" s="28"/>
      <c r="D33" s="28"/>
      <c r="E33" s="28"/>
      <c r="F33" s="28"/>
      <c r="G33" s="28"/>
      <c r="H33" s="28"/>
      <c r="I33" s="28"/>
      <c r="J33" s="28"/>
      <c r="K33" s="28"/>
    </row>
    <row r="34" spans="1:11" ht="12.75">
      <c r="A34" s="28"/>
      <c r="B34" s="28"/>
      <c r="C34" s="28"/>
      <c r="D34" s="28"/>
      <c r="E34" s="28"/>
      <c r="F34" s="28"/>
      <c r="G34" s="28"/>
      <c r="H34" s="28"/>
      <c r="I34" s="28"/>
      <c r="J34" s="28"/>
      <c r="K34" s="28"/>
    </row>
    <row r="35" spans="1:11" ht="12.75">
      <c r="A35" s="28"/>
      <c r="B35" s="28"/>
      <c r="C35" s="28"/>
      <c r="D35" s="28"/>
      <c r="E35" s="28"/>
      <c r="F35" s="28"/>
      <c r="G35" s="28"/>
      <c r="H35" s="28"/>
      <c r="I35" s="28"/>
      <c r="J35" s="28"/>
      <c r="K35" s="28"/>
    </row>
    <row r="36" spans="1:11" ht="12.75">
      <c r="A36" s="28"/>
      <c r="B36" s="28"/>
      <c r="C36" s="28"/>
      <c r="D36" s="28"/>
      <c r="E36" s="28"/>
      <c r="F36" s="28"/>
      <c r="G36" s="28"/>
      <c r="H36" s="28"/>
      <c r="I36" s="28"/>
      <c r="J36" s="28"/>
      <c r="K36" s="28"/>
    </row>
    <row r="37" spans="1:11" ht="12.75">
      <c r="A37" s="28"/>
      <c r="B37" s="28"/>
      <c r="C37" s="28"/>
      <c r="D37" s="28"/>
      <c r="E37" s="28"/>
      <c r="F37" s="28"/>
      <c r="G37" s="28"/>
      <c r="H37" s="28"/>
      <c r="I37" s="28"/>
      <c r="J37" s="28"/>
      <c r="K37" s="28"/>
    </row>
    <row r="38" spans="1:11" ht="12.75">
      <c r="A38" s="28"/>
      <c r="B38" s="28"/>
      <c r="C38" s="28"/>
      <c r="D38" s="28"/>
      <c r="E38" s="28"/>
      <c r="F38" s="28"/>
      <c r="G38" s="28"/>
      <c r="H38" s="28"/>
      <c r="I38" s="28"/>
      <c r="J38" s="28"/>
      <c r="K38" s="28"/>
    </row>
    <row r="39" spans="1:11" ht="12.75">
      <c r="A39" s="28"/>
      <c r="B39" s="28"/>
      <c r="C39" s="28"/>
      <c r="D39" s="28"/>
      <c r="E39" s="28"/>
      <c r="F39" s="28"/>
      <c r="G39" s="28"/>
      <c r="H39" s="28"/>
      <c r="I39" s="28"/>
      <c r="J39" s="28"/>
      <c r="K39" s="28"/>
    </row>
    <row r="40" spans="1:11" ht="12.75">
      <c r="A40" s="28"/>
      <c r="B40" s="28"/>
      <c r="C40" s="28"/>
      <c r="D40" s="28"/>
      <c r="E40" s="28"/>
      <c r="F40" s="28"/>
      <c r="G40" s="28"/>
      <c r="H40" s="28"/>
      <c r="I40" s="28"/>
      <c r="J40" s="28"/>
      <c r="K40" s="28"/>
    </row>
    <row r="41" spans="1:11" ht="12.75">
      <c r="A41" s="28"/>
      <c r="B41" s="28"/>
      <c r="C41" s="28"/>
      <c r="D41" s="28"/>
      <c r="E41" s="28"/>
      <c r="F41" s="28"/>
      <c r="G41" s="28"/>
      <c r="H41" s="28"/>
      <c r="I41" s="28"/>
      <c r="J41" s="28"/>
      <c r="K41" s="28"/>
    </row>
    <row r="42" spans="1:11" ht="12.75">
      <c r="A42" s="28"/>
      <c r="B42" s="28"/>
      <c r="C42" s="28"/>
      <c r="D42" s="28"/>
      <c r="E42" s="28"/>
      <c r="F42" s="28"/>
      <c r="G42" s="28"/>
      <c r="H42" s="28"/>
      <c r="I42" s="28"/>
      <c r="J42" s="28"/>
      <c r="K42" s="28"/>
    </row>
    <row r="43" spans="1:11" ht="12.75">
      <c r="A43" s="28"/>
      <c r="B43" s="28"/>
      <c r="C43" s="28"/>
      <c r="D43" s="28"/>
      <c r="E43" s="28"/>
      <c r="F43" s="28"/>
      <c r="G43" s="28"/>
      <c r="H43" s="28"/>
      <c r="I43" s="28"/>
      <c r="J43" s="28"/>
      <c r="K43" s="28"/>
    </row>
    <row r="44" spans="1:11" ht="12.75">
      <c r="A44" s="28"/>
      <c r="B44" s="28"/>
      <c r="C44" s="28"/>
      <c r="D44" s="28"/>
      <c r="E44" s="28"/>
      <c r="F44" s="28"/>
      <c r="G44" s="28"/>
      <c r="H44" s="28"/>
      <c r="I44" s="28"/>
      <c r="J44" s="28"/>
      <c r="K44" s="28"/>
    </row>
    <row r="45" spans="1:11" ht="12.75">
      <c r="A45" s="28"/>
      <c r="B45" s="28"/>
      <c r="C45" s="28"/>
      <c r="D45" s="28"/>
      <c r="E45" s="28"/>
      <c r="F45" s="28"/>
      <c r="G45" s="28"/>
      <c r="H45" s="28"/>
      <c r="I45" s="28"/>
      <c r="J45" s="28"/>
      <c r="K45" s="28"/>
    </row>
    <row r="46" spans="1:11" ht="12.75">
      <c r="A46" s="28"/>
      <c r="B46" s="28"/>
      <c r="C46" s="28"/>
      <c r="D46" s="28"/>
      <c r="E46" s="28"/>
      <c r="F46" s="28"/>
      <c r="G46" s="28"/>
      <c r="H46" s="28"/>
      <c r="I46" s="28"/>
      <c r="J46" s="28"/>
      <c r="K46" s="28"/>
    </row>
    <row r="47" spans="1:11" ht="12.75">
      <c r="A47" s="28"/>
      <c r="B47" s="28"/>
      <c r="C47" s="28"/>
      <c r="D47" s="28"/>
      <c r="E47" s="28"/>
      <c r="F47" s="28"/>
      <c r="G47" s="28"/>
      <c r="H47" s="28"/>
      <c r="I47" s="28"/>
      <c r="J47" s="28"/>
      <c r="K47" s="28"/>
    </row>
    <row r="48" spans="1:11" ht="12.75">
      <c r="A48" s="28"/>
      <c r="B48" s="28"/>
      <c r="C48" s="28"/>
      <c r="D48" s="28"/>
      <c r="E48" s="28"/>
      <c r="F48" s="28"/>
      <c r="G48" s="28"/>
      <c r="H48" s="28"/>
      <c r="I48" s="28"/>
      <c r="J48" s="28"/>
      <c r="K48" s="28"/>
    </row>
    <row r="49" spans="1:11" ht="12.75">
      <c r="A49" s="28"/>
      <c r="B49" s="28"/>
      <c r="C49" s="28"/>
      <c r="D49" s="28"/>
      <c r="E49" s="28"/>
      <c r="F49" s="28"/>
      <c r="G49" s="28"/>
      <c r="H49" s="28"/>
      <c r="I49" s="28"/>
      <c r="J49" s="28"/>
      <c r="K49" s="28"/>
    </row>
    <row r="50" spans="1:11" ht="12.75">
      <c r="A50" s="28"/>
      <c r="B50" s="28"/>
      <c r="C50" s="28"/>
      <c r="D50" s="28"/>
      <c r="E50" s="28"/>
      <c r="F50" s="28"/>
      <c r="G50" s="28"/>
      <c r="H50" s="28"/>
      <c r="I50" s="28"/>
      <c r="J50" s="28"/>
      <c r="K50" s="28"/>
    </row>
    <row r="51" spans="1:11" ht="12.75">
      <c r="A51" s="28"/>
      <c r="B51" s="28"/>
      <c r="C51" s="28"/>
      <c r="D51" s="28"/>
      <c r="E51" s="28"/>
      <c r="F51" s="28"/>
      <c r="G51" s="28"/>
      <c r="H51" s="28"/>
      <c r="I51" s="28"/>
      <c r="J51" s="28"/>
      <c r="K51" s="28"/>
    </row>
    <row r="52" spans="1:11" ht="12.75">
      <c r="A52" s="28"/>
      <c r="B52" s="28"/>
      <c r="C52" s="28"/>
      <c r="D52" s="28"/>
      <c r="E52" s="28"/>
      <c r="F52" s="28"/>
      <c r="G52" s="28"/>
      <c r="H52" s="28"/>
      <c r="I52" s="28"/>
      <c r="J52" s="28"/>
      <c r="K52" s="28"/>
    </row>
    <row r="53" spans="1:11" ht="12.75">
      <c r="A53" s="28"/>
      <c r="B53" s="28"/>
      <c r="C53" s="28"/>
      <c r="D53" s="28"/>
      <c r="E53" s="28"/>
      <c r="F53" s="28"/>
      <c r="G53" s="28"/>
      <c r="H53" s="28"/>
      <c r="I53" s="28"/>
      <c r="J53" s="28"/>
      <c r="K53" s="28"/>
    </row>
    <row r="54" spans="1:11" ht="12.75">
      <c r="A54" s="28"/>
      <c r="B54" s="28"/>
      <c r="C54" s="28"/>
      <c r="D54" s="28"/>
      <c r="E54" s="28"/>
      <c r="F54" s="28"/>
      <c r="G54" s="28"/>
      <c r="H54" s="28"/>
      <c r="I54" s="28"/>
      <c r="J54" s="28"/>
      <c r="K54" s="28"/>
    </row>
    <row r="55" spans="1:11" ht="12.75">
      <c r="A55" s="28"/>
      <c r="B55" s="28"/>
      <c r="C55" s="28"/>
      <c r="D55" s="28"/>
      <c r="E55" s="28"/>
      <c r="F55" s="28"/>
      <c r="G55" s="28"/>
      <c r="H55" s="28"/>
      <c r="I55" s="28"/>
      <c r="J55" s="28"/>
      <c r="K55" s="28"/>
    </row>
    <row r="56" spans="1:11" ht="12.75">
      <c r="A56" s="28"/>
      <c r="B56" s="28"/>
      <c r="C56" s="28"/>
      <c r="D56" s="28"/>
      <c r="E56" s="28"/>
      <c r="F56" s="28"/>
      <c r="G56" s="28"/>
      <c r="H56" s="28"/>
      <c r="I56" s="28"/>
      <c r="J56" s="28"/>
      <c r="K56" s="28"/>
    </row>
    <row r="57" spans="1:11" ht="12.75">
      <c r="A57" s="28"/>
      <c r="B57" s="28"/>
      <c r="C57" s="28"/>
      <c r="D57" s="28"/>
      <c r="E57" s="28"/>
      <c r="F57" s="28"/>
      <c r="G57" s="28"/>
      <c r="H57" s="28"/>
      <c r="I57" s="28"/>
      <c r="J57" s="28"/>
      <c r="K57" s="28"/>
    </row>
    <row r="58" spans="1:11" ht="12.75">
      <c r="A58" s="28"/>
      <c r="B58" s="28"/>
      <c r="C58" s="28"/>
      <c r="D58" s="28"/>
      <c r="E58" s="28"/>
      <c r="F58" s="28"/>
      <c r="G58" s="28"/>
      <c r="H58" s="28"/>
      <c r="I58" s="28"/>
      <c r="J58" s="28"/>
      <c r="K58" s="28"/>
    </row>
    <row r="59" spans="1:11" ht="12.75">
      <c r="A59" s="28"/>
      <c r="B59" s="28"/>
      <c r="C59" s="28"/>
      <c r="D59" s="28"/>
      <c r="E59" s="28"/>
      <c r="F59" s="28"/>
      <c r="G59" s="28"/>
      <c r="H59" s="28"/>
      <c r="I59" s="28"/>
      <c r="J59" s="28"/>
      <c r="K59" s="28"/>
    </row>
    <row r="60" spans="1:11" ht="12.75">
      <c r="A60" s="28"/>
      <c r="B60" s="28"/>
      <c r="C60" s="28"/>
      <c r="D60" s="28"/>
      <c r="E60" s="28"/>
      <c r="F60" s="28"/>
      <c r="G60" s="28"/>
      <c r="H60" s="28"/>
      <c r="I60" s="28"/>
      <c r="J60" s="28"/>
      <c r="K60" s="28"/>
    </row>
    <row r="61" spans="1:11" ht="12.75">
      <c r="A61" s="28"/>
      <c r="B61" s="28"/>
      <c r="C61" s="28"/>
      <c r="D61" s="28"/>
      <c r="E61" s="28"/>
      <c r="F61" s="28"/>
      <c r="G61" s="28"/>
      <c r="H61" s="28"/>
      <c r="I61" s="28"/>
      <c r="J61" s="28"/>
      <c r="K61" s="28"/>
    </row>
    <row r="62" spans="1:11" ht="12.75">
      <c r="A62" s="28"/>
      <c r="B62" s="28"/>
      <c r="C62" s="28"/>
      <c r="D62" s="28"/>
      <c r="E62" s="28"/>
      <c r="F62" s="28"/>
      <c r="G62" s="28"/>
      <c r="H62" s="28"/>
      <c r="I62" s="28"/>
      <c r="J62" s="28"/>
      <c r="K62" s="28"/>
    </row>
    <row r="63" spans="1:11" ht="12.75">
      <c r="A63" s="28"/>
      <c r="B63" s="28"/>
      <c r="C63" s="28"/>
      <c r="D63" s="28"/>
      <c r="E63" s="28"/>
      <c r="F63" s="28"/>
      <c r="G63" s="28"/>
      <c r="H63" s="28"/>
      <c r="I63" s="28"/>
      <c r="J63" s="28"/>
      <c r="K63" s="28"/>
    </row>
    <row r="64" spans="1:11" ht="12.75">
      <c r="A64" s="28"/>
      <c r="B64" s="28"/>
      <c r="C64" s="28"/>
      <c r="D64" s="28"/>
      <c r="E64" s="28"/>
      <c r="F64" s="28"/>
      <c r="G64" s="28"/>
      <c r="H64" s="28"/>
      <c r="I64" s="28"/>
      <c r="J64" s="28"/>
      <c r="K64" s="28"/>
    </row>
    <row r="65" spans="1:11" ht="12.75">
      <c r="A65" s="28"/>
      <c r="B65" s="28"/>
      <c r="C65" s="28"/>
      <c r="D65" s="28"/>
      <c r="E65" s="28"/>
      <c r="F65" s="28"/>
      <c r="G65" s="28"/>
      <c r="H65" s="28"/>
      <c r="I65" s="28"/>
      <c r="J65" s="28"/>
      <c r="K65" s="28"/>
    </row>
    <row r="66" spans="1:11" ht="12.75">
      <c r="A66" s="28"/>
      <c r="B66" s="28"/>
      <c r="C66" s="28"/>
      <c r="D66" s="28"/>
      <c r="E66" s="28"/>
      <c r="F66" s="28"/>
      <c r="G66" s="28"/>
      <c r="H66" s="28"/>
      <c r="I66" s="28"/>
      <c r="J66" s="28"/>
      <c r="K66" s="28"/>
    </row>
  </sheetData>
  <sheetProtection/>
  <mergeCells count="3">
    <mergeCell ref="A1:J1"/>
    <mergeCell ref="A3:J3"/>
    <mergeCell ref="A27:G27"/>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20.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E1"/>
    </sheetView>
  </sheetViews>
  <sheetFormatPr defaultColWidth="9.140625" defaultRowHeight="12.75"/>
  <cols>
    <col min="1" max="1" width="24.57421875" style="0" customWidth="1"/>
    <col min="2" max="2" width="13.57421875" style="0" customWidth="1"/>
    <col min="3" max="3" width="13.140625" style="0" customWidth="1"/>
    <col min="4" max="4" width="12.7109375" style="0" customWidth="1"/>
  </cols>
  <sheetData>
    <row r="1" spans="1:5" ht="27" customHeight="1">
      <c r="A1" s="166" t="s">
        <v>234</v>
      </c>
      <c r="B1" s="167"/>
      <c r="C1" s="167"/>
      <c r="D1" s="167"/>
      <c r="E1" s="165"/>
    </row>
    <row r="2" spans="1:4" ht="7.5" customHeight="1">
      <c r="A2" s="75" t="s">
        <v>154</v>
      </c>
      <c r="B2" s="76"/>
      <c r="C2" s="76"/>
      <c r="D2" s="76"/>
    </row>
    <row r="3" spans="1:5" ht="27" customHeight="1">
      <c r="A3" s="174" t="s">
        <v>198</v>
      </c>
      <c r="B3" s="174"/>
      <c r="C3" s="174"/>
      <c r="D3" s="174"/>
      <c r="E3" s="165"/>
    </row>
    <row r="4" spans="1:4" ht="27" customHeight="1">
      <c r="A4" s="86" t="s">
        <v>158</v>
      </c>
      <c r="B4" s="159" t="s">
        <v>66</v>
      </c>
      <c r="C4" s="159" t="s">
        <v>67</v>
      </c>
      <c r="D4" s="159" t="s">
        <v>105</v>
      </c>
    </row>
    <row r="5" spans="1:4" ht="12.75">
      <c r="A5" s="14" t="s">
        <v>5</v>
      </c>
      <c r="B5" s="97"/>
      <c r="C5" s="97"/>
      <c r="D5" s="97"/>
    </row>
    <row r="6" spans="1:4" ht="12.75">
      <c r="A6" s="1" t="s">
        <v>194</v>
      </c>
      <c r="B6" s="7">
        <v>6.5</v>
      </c>
      <c r="C6" s="7">
        <v>12.6</v>
      </c>
      <c r="D6" s="7">
        <f>B6+C6</f>
        <v>19.1</v>
      </c>
    </row>
    <row r="7" spans="1:4" ht="12.75">
      <c r="A7" s="3" t="s">
        <v>195</v>
      </c>
      <c r="B7" s="7">
        <v>10.3</v>
      </c>
      <c r="C7" s="7">
        <v>17.3</v>
      </c>
      <c r="D7" s="7">
        <f aca="true" t="shared" si="0" ref="D7:D19">B7+C7</f>
        <v>27.6</v>
      </c>
    </row>
    <row r="8" spans="1:4" ht="12.75">
      <c r="A8" s="3" t="s">
        <v>196</v>
      </c>
      <c r="B8" s="7">
        <v>6.5</v>
      </c>
      <c r="C8" s="7">
        <v>5.1</v>
      </c>
      <c r="D8" s="7">
        <f t="shared" si="0"/>
        <v>11.6</v>
      </c>
    </row>
    <row r="9" spans="1:4" ht="12.75">
      <c r="A9" s="3" t="s">
        <v>197</v>
      </c>
      <c r="B9" s="7">
        <v>5.3</v>
      </c>
      <c r="C9" s="7">
        <v>1.3</v>
      </c>
      <c r="D9" s="7">
        <f t="shared" si="0"/>
        <v>6.6</v>
      </c>
    </row>
    <row r="10" spans="1:4" ht="12.75">
      <c r="A10" s="88" t="s">
        <v>6</v>
      </c>
      <c r="B10" s="7"/>
      <c r="C10" s="7"/>
      <c r="D10" s="7"/>
    </row>
    <row r="11" spans="1:4" ht="12.75">
      <c r="A11" s="1" t="s">
        <v>194</v>
      </c>
      <c r="B11" s="7">
        <v>19.8</v>
      </c>
      <c r="C11" s="7">
        <v>1.4</v>
      </c>
      <c r="D11" s="7">
        <f t="shared" si="0"/>
        <v>21.2</v>
      </c>
    </row>
    <row r="12" spans="1:4" ht="12.75">
      <c r="A12" s="3" t="s">
        <v>195</v>
      </c>
      <c r="B12" s="7">
        <v>32.9</v>
      </c>
      <c r="C12" s="7">
        <v>2</v>
      </c>
      <c r="D12" s="7">
        <f t="shared" si="0"/>
        <v>34.9</v>
      </c>
    </row>
    <row r="13" spans="1:4" ht="12.75">
      <c r="A13" s="3" t="s">
        <v>196</v>
      </c>
      <c r="B13" s="7">
        <v>15.1</v>
      </c>
      <c r="C13" s="7">
        <v>1.3</v>
      </c>
      <c r="D13" s="7">
        <f t="shared" si="0"/>
        <v>16.4</v>
      </c>
    </row>
    <row r="14" spans="1:4" ht="12.75">
      <c r="A14" s="3" t="s">
        <v>197</v>
      </c>
      <c r="B14" s="7">
        <v>7.5</v>
      </c>
      <c r="C14" s="7">
        <v>1.2</v>
      </c>
      <c r="D14" s="7">
        <f t="shared" si="0"/>
        <v>8.7</v>
      </c>
    </row>
    <row r="15" spans="1:4" ht="12.75">
      <c r="A15" s="110" t="s">
        <v>7</v>
      </c>
      <c r="B15" s="7"/>
      <c r="C15" s="135"/>
      <c r="D15" s="7"/>
    </row>
    <row r="16" spans="1:4" ht="12.75">
      <c r="A16" s="1" t="s">
        <v>194</v>
      </c>
      <c r="B16" s="7">
        <v>41.3</v>
      </c>
      <c r="C16" s="7">
        <v>3.3</v>
      </c>
      <c r="D16" s="7">
        <f t="shared" si="0"/>
        <v>44.599999999999994</v>
      </c>
    </row>
    <row r="17" spans="1:4" ht="12.75">
      <c r="A17" s="3" t="s">
        <v>195</v>
      </c>
      <c r="B17" s="7">
        <v>98</v>
      </c>
      <c r="C17" s="7">
        <v>4.1</v>
      </c>
      <c r="D17" s="7">
        <f t="shared" si="0"/>
        <v>102.1</v>
      </c>
    </row>
    <row r="18" spans="1:4" ht="12.75">
      <c r="A18" s="3" t="s">
        <v>196</v>
      </c>
      <c r="B18" s="7">
        <v>37.1</v>
      </c>
      <c r="C18" s="7">
        <v>1.9</v>
      </c>
      <c r="D18" s="7">
        <f t="shared" si="0"/>
        <v>39</v>
      </c>
    </row>
    <row r="19" spans="1:4" ht="12.75">
      <c r="A19" s="3" t="s">
        <v>197</v>
      </c>
      <c r="B19" s="129">
        <v>9.6</v>
      </c>
      <c r="C19" s="129">
        <v>1.2</v>
      </c>
      <c r="D19" s="7">
        <f t="shared" si="0"/>
        <v>10.799999999999999</v>
      </c>
    </row>
    <row r="20" spans="1:4" ht="12.75">
      <c r="A20" s="110" t="s">
        <v>160</v>
      </c>
      <c r="B20" s="7"/>
      <c r="C20" s="135"/>
      <c r="D20" s="7"/>
    </row>
    <row r="21" spans="1:4" ht="12.75">
      <c r="A21" s="1" t="s">
        <v>194</v>
      </c>
      <c r="B21" s="7">
        <f>B6+B11+B16</f>
        <v>67.6</v>
      </c>
      <c r="C21" s="7">
        <f>C6+C11+C16</f>
        <v>17.3</v>
      </c>
      <c r="D21" s="7">
        <f>D6+D11+D16</f>
        <v>84.89999999999999</v>
      </c>
    </row>
    <row r="22" spans="1:4" ht="12.75">
      <c r="A22" s="3" t="s">
        <v>195</v>
      </c>
      <c r="B22" s="7">
        <f aca="true" t="shared" si="1" ref="B22:D23">B7+B12+B17</f>
        <v>141.2</v>
      </c>
      <c r="C22" s="7">
        <f t="shared" si="1"/>
        <v>23.4</v>
      </c>
      <c r="D22" s="7">
        <f t="shared" si="1"/>
        <v>164.6</v>
      </c>
    </row>
    <row r="23" spans="1:4" ht="12.75">
      <c r="A23" s="3" t="s">
        <v>196</v>
      </c>
      <c r="B23" s="7">
        <f t="shared" si="1"/>
        <v>58.7</v>
      </c>
      <c r="C23" s="7">
        <f t="shared" si="1"/>
        <v>8.299999999999999</v>
      </c>
      <c r="D23" s="7">
        <f t="shared" si="1"/>
        <v>67</v>
      </c>
    </row>
    <row r="24" spans="1:4" ht="12.75">
      <c r="A24" s="3" t="s">
        <v>197</v>
      </c>
      <c r="B24" s="130">
        <f>B9+B14+B19</f>
        <v>22.4</v>
      </c>
      <c r="C24" s="130">
        <f>C9+C14+C19</f>
        <v>3.7</v>
      </c>
      <c r="D24" s="130">
        <f>D9+D14+D19</f>
        <v>26.099999999999998</v>
      </c>
    </row>
    <row r="25" spans="1:4" ht="24" customHeight="1">
      <c r="A25" s="81"/>
      <c r="B25" s="45"/>
      <c r="C25" s="45"/>
      <c r="D25" s="45"/>
    </row>
    <row r="26" spans="1:4" ht="15" customHeight="1">
      <c r="A26" s="141" t="s">
        <v>168</v>
      </c>
      <c r="B26" s="142"/>
      <c r="C26" s="142"/>
      <c r="D26" s="142"/>
    </row>
  </sheetData>
  <sheetProtection/>
  <mergeCells count="2">
    <mergeCell ref="A1:E1"/>
    <mergeCell ref="A3:E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P56"/>
  <sheetViews>
    <sheetView zoomScalePageLayoutView="0" workbookViewId="0" topLeftCell="A1">
      <selection activeCell="A1" sqref="A1:L1"/>
    </sheetView>
  </sheetViews>
  <sheetFormatPr defaultColWidth="9.140625" defaultRowHeight="12.75"/>
  <cols>
    <col min="1" max="1" width="20.00390625" style="0" customWidth="1"/>
    <col min="2" max="2" width="6.57421875" style="0" customWidth="1"/>
    <col min="3" max="3" width="7.28125" style="0" customWidth="1"/>
    <col min="4" max="4" width="7.140625" style="0" customWidth="1"/>
    <col min="5" max="6" width="6.8515625" style="0" customWidth="1"/>
    <col min="7" max="7" width="1.7109375" style="0" customWidth="1"/>
    <col min="8" max="8" width="7.140625" style="0" customWidth="1"/>
    <col min="9" max="9" width="7.7109375" style="0" customWidth="1"/>
    <col min="10" max="10" width="7.140625" style="0" customWidth="1"/>
    <col min="11" max="11" width="6.7109375" style="0" customWidth="1"/>
    <col min="12" max="12" width="7.00390625" style="0" customWidth="1"/>
  </cols>
  <sheetData>
    <row r="1" spans="1:13" ht="27" customHeight="1">
      <c r="A1" s="166" t="s">
        <v>216</v>
      </c>
      <c r="B1" s="167"/>
      <c r="C1" s="167"/>
      <c r="D1" s="167"/>
      <c r="E1" s="167"/>
      <c r="F1" s="167"/>
      <c r="G1" s="167"/>
      <c r="H1" s="167"/>
      <c r="I1" s="167"/>
      <c r="J1" s="167"/>
      <c r="K1" s="167"/>
      <c r="L1" s="167"/>
      <c r="M1" s="16"/>
    </row>
    <row r="2" spans="1:13" ht="7.5" customHeight="1">
      <c r="A2" s="75"/>
      <c r="B2" s="76"/>
      <c r="C2" s="76"/>
      <c r="D2" s="76"/>
      <c r="E2" s="76"/>
      <c r="F2" s="76"/>
      <c r="G2" s="76"/>
      <c r="H2" s="76"/>
      <c r="I2" s="76"/>
      <c r="J2" s="76"/>
      <c r="K2" s="76"/>
      <c r="L2" s="76"/>
      <c r="M2" s="16"/>
    </row>
    <row r="3" spans="1:13" ht="27" customHeight="1">
      <c r="A3" s="174" t="s">
        <v>166</v>
      </c>
      <c r="B3" s="174"/>
      <c r="C3" s="174"/>
      <c r="D3" s="174"/>
      <c r="E3" s="174"/>
      <c r="F3" s="174"/>
      <c r="G3" s="174"/>
      <c r="H3" s="174"/>
      <c r="I3" s="174"/>
      <c r="J3" s="174"/>
      <c r="K3" s="174"/>
      <c r="L3" s="174"/>
      <c r="M3" s="17"/>
    </row>
    <row r="4" spans="1:12" ht="18.75" customHeight="1">
      <c r="A4" s="25" t="s">
        <v>112</v>
      </c>
      <c r="B4" s="78" t="s">
        <v>13</v>
      </c>
      <c r="C4" s="78"/>
      <c r="D4" s="79"/>
      <c r="E4" s="78"/>
      <c r="F4" s="78"/>
      <c r="G4" s="25"/>
      <c r="H4" s="78" t="s">
        <v>15</v>
      </c>
      <c r="I4" s="78"/>
      <c r="J4" s="78"/>
      <c r="K4" s="78"/>
      <c r="L4" s="78"/>
    </row>
    <row r="5" spans="1:12" ht="24" customHeight="1">
      <c r="A5" s="38" t="s">
        <v>113</v>
      </c>
      <c r="B5" s="49" t="s">
        <v>39</v>
      </c>
      <c r="C5" s="49" t="s">
        <v>146</v>
      </c>
      <c r="D5" s="49" t="s">
        <v>43</v>
      </c>
      <c r="E5" s="49" t="s">
        <v>40</v>
      </c>
      <c r="F5" s="49" t="s">
        <v>57</v>
      </c>
      <c r="G5" s="49"/>
      <c r="H5" s="49" t="s">
        <v>39</v>
      </c>
      <c r="I5" s="49" t="s">
        <v>146</v>
      </c>
      <c r="J5" s="49" t="s">
        <v>43</v>
      </c>
      <c r="K5" s="49" t="s">
        <v>40</v>
      </c>
      <c r="L5" s="49" t="s">
        <v>57</v>
      </c>
    </row>
    <row r="6" spans="1:12" ht="18.75" customHeight="1">
      <c r="A6" s="53" t="s">
        <v>200</v>
      </c>
      <c r="B6" s="114">
        <v>216219</v>
      </c>
      <c r="C6" s="114">
        <v>58358</v>
      </c>
      <c r="D6" s="114">
        <v>148440</v>
      </c>
      <c r="E6" s="114">
        <v>5608</v>
      </c>
      <c r="F6" s="114">
        <v>12822</v>
      </c>
      <c r="G6" s="114"/>
      <c r="H6" s="114">
        <v>134417</v>
      </c>
      <c r="I6" s="114">
        <v>11599</v>
      </c>
      <c r="J6" s="114">
        <v>93595</v>
      </c>
      <c r="K6" s="114">
        <v>2728</v>
      </c>
      <c r="L6" s="114">
        <v>7094</v>
      </c>
    </row>
    <row r="7" spans="1:12" ht="18.75" customHeight="1">
      <c r="A7" s="29" t="s">
        <v>5</v>
      </c>
      <c r="B7" s="114">
        <f>B8+B9</f>
        <v>14937</v>
      </c>
      <c r="C7" s="114">
        <f>C8+C9</f>
        <v>9312</v>
      </c>
      <c r="D7" s="114">
        <f>D8+D9</f>
        <v>4333</v>
      </c>
      <c r="E7" s="114">
        <f>E8+E9</f>
        <v>8</v>
      </c>
      <c r="F7" s="114">
        <f>F8+F9</f>
        <v>203</v>
      </c>
      <c r="G7" s="114"/>
      <c r="H7" s="114">
        <f>H8+H9</f>
        <v>5936</v>
      </c>
      <c r="I7" s="114">
        <f>I8+I9</f>
        <v>1961</v>
      </c>
      <c r="J7" s="114">
        <f>J8+J9</f>
        <v>2530</v>
      </c>
      <c r="K7" s="114">
        <f>SUM(K8:K9)</f>
        <v>14</v>
      </c>
      <c r="L7" s="114">
        <f>L8+L9</f>
        <v>112</v>
      </c>
    </row>
    <row r="8" spans="1:12" ht="12.75">
      <c r="A8" s="36" t="s">
        <v>33</v>
      </c>
      <c r="B8" s="41">
        <v>1574</v>
      </c>
      <c r="C8" s="41">
        <v>953</v>
      </c>
      <c r="D8" s="41">
        <v>360</v>
      </c>
      <c r="E8" s="41">
        <v>4</v>
      </c>
      <c r="F8" s="41">
        <v>8</v>
      </c>
      <c r="G8" s="62"/>
      <c r="H8" s="41">
        <v>697</v>
      </c>
      <c r="I8" s="41">
        <v>170</v>
      </c>
      <c r="J8" s="41">
        <v>301</v>
      </c>
      <c r="K8" s="40" t="s">
        <v>54</v>
      </c>
      <c r="L8" s="41">
        <v>5</v>
      </c>
    </row>
    <row r="9" spans="1:16" ht="12.75">
      <c r="A9" s="36" t="s">
        <v>34</v>
      </c>
      <c r="B9" s="41">
        <v>13363</v>
      </c>
      <c r="C9" s="41">
        <v>8359</v>
      </c>
      <c r="D9" s="41">
        <v>3973</v>
      </c>
      <c r="E9" s="41">
        <v>4</v>
      </c>
      <c r="F9" s="41">
        <v>195</v>
      </c>
      <c r="G9" s="62"/>
      <c r="H9" s="41">
        <v>5239</v>
      </c>
      <c r="I9" s="41">
        <v>1791</v>
      </c>
      <c r="J9" s="41">
        <v>2229</v>
      </c>
      <c r="K9" s="41">
        <v>14</v>
      </c>
      <c r="L9" s="41">
        <v>107</v>
      </c>
      <c r="P9" t="s">
        <v>128</v>
      </c>
    </row>
    <row r="10" spans="1:12" ht="16.5" customHeight="1">
      <c r="A10" s="72" t="s">
        <v>6</v>
      </c>
      <c r="B10" s="69">
        <f>B11+B12+B13+B14+B15</f>
        <v>52877</v>
      </c>
      <c r="C10" s="69">
        <f>C11+C12+C13+C14+C15</f>
        <v>21023</v>
      </c>
      <c r="D10" s="69">
        <f>D11+D12+D13+D14+D15</f>
        <v>28809</v>
      </c>
      <c r="E10" s="69">
        <f>E11+E12+E13+E14+E15</f>
        <v>995</v>
      </c>
      <c r="F10" s="69">
        <f>SUM(F11:F15)</f>
        <v>2548</v>
      </c>
      <c r="G10" s="69"/>
      <c r="H10" s="69">
        <f>H11+H12+H13+H14+H15</f>
        <v>27295</v>
      </c>
      <c r="I10" s="69">
        <f>I11+I12+I13+I14+I15</f>
        <v>3377</v>
      </c>
      <c r="J10" s="69">
        <f>J11+J12+J13+J14+J15</f>
        <v>15685</v>
      </c>
      <c r="K10" s="69">
        <f>K11+K12+K13+K14+K15</f>
        <v>654</v>
      </c>
      <c r="L10" s="69">
        <f>SUM(L11:L15)</f>
        <v>1321</v>
      </c>
    </row>
    <row r="11" spans="1:12" ht="12.75">
      <c r="A11" s="34" t="s">
        <v>36</v>
      </c>
      <c r="B11" s="41">
        <v>1869</v>
      </c>
      <c r="C11" s="41">
        <v>127</v>
      </c>
      <c r="D11" s="41">
        <v>576</v>
      </c>
      <c r="E11" s="41">
        <v>3</v>
      </c>
      <c r="F11" s="40" t="s">
        <v>54</v>
      </c>
      <c r="G11" s="89"/>
      <c r="H11" s="41">
        <v>2443</v>
      </c>
      <c r="I11" s="41">
        <v>21</v>
      </c>
      <c r="J11" s="41">
        <v>617</v>
      </c>
      <c r="K11" s="41">
        <v>3</v>
      </c>
      <c r="L11" s="40" t="s">
        <v>54</v>
      </c>
    </row>
    <row r="12" spans="1:12" ht="12.75">
      <c r="A12" s="34" t="s">
        <v>127</v>
      </c>
      <c r="B12" s="41">
        <v>1270</v>
      </c>
      <c r="C12" s="41">
        <v>93</v>
      </c>
      <c r="D12" s="41">
        <v>1007</v>
      </c>
      <c r="E12" s="41">
        <v>688</v>
      </c>
      <c r="F12" s="41">
        <v>77</v>
      </c>
      <c r="G12" s="62"/>
      <c r="H12" s="41">
        <v>808</v>
      </c>
      <c r="I12" s="41">
        <v>36</v>
      </c>
      <c r="J12" s="41">
        <v>645</v>
      </c>
      <c r="K12" s="41">
        <v>460</v>
      </c>
      <c r="L12" s="41">
        <v>65</v>
      </c>
    </row>
    <row r="13" spans="1:12" ht="12.75">
      <c r="A13" s="34" t="s">
        <v>33</v>
      </c>
      <c r="B13" s="41">
        <v>7817</v>
      </c>
      <c r="C13" s="41">
        <v>1721</v>
      </c>
      <c r="D13" s="41">
        <v>5088</v>
      </c>
      <c r="E13" s="41">
        <v>178</v>
      </c>
      <c r="F13" s="41">
        <v>293</v>
      </c>
      <c r="G13" s="62"/>
      <c r="H13" s="41">
        <v>4707</v>
      </c>
      <c r="I13" s="41">
        <v>292</v>
      </c>
      <c r="J13" s="41">
        <v>3358</v>
      </c>
      <c r="K13" s="41">
        <v>88</v>
      </c>
      <c r="L13" s="41">
        <v>154</v>
      </c>
    </row>
    <row r="14" spans="1:12" ht="12.75">
      <c r="A14" s="34" t="s">
        <v>34</v>
      </c>
      <c r="B14" s="41">
        <v>40704</v>
      </c>
      <c r="C14" s="41">
        <v>18975</v>
      </c>
      <c r="D14" s="41">
        <v>21451</v>
      </c>
      <c r="E14" s="41">
        <v>122</v>
      </c>
      <c r="F14" s="41">
        <v>2138</v>
      </c>
      <c r="G14" s="62"/>
      <c r="H14" s="41">
        <v>17655</v>
      </c>
      <c r="I14" s="41">
        <v>2986</v>
      </c>
      <c r="J14" s="41">
        <v>10133</v>
      </c>
      <c r="K14" s="41">
        <v>93</v>
      </c>
      <c r="L14" s="41">
        <v>1044</v>
      </c>
    </row>
    <row r="15" spans="1:15" ht="14.25">
      <c r="A15" s="34" t="s">
        <v>56</v>
      </c>
      <c r="B15" s="41">
        <v>1217</v>
      </c>
      <c r="C15" s="41">
        <v>107</v>
      </c>
      <c r="D15" s="41">
        <v>687</v>
      </c>
      <c r="E15" s="41">
        <v>4</v>
      </c>
      <c r="F15" s="41">
        <v>40</v>
      </c>
      <c r="G15" s="62"/>
      <c r="H15" s="41">
        <v>1682</v>
      </c>
      <c r="I15" s="41">
        <v>42</v>
      </c>
      <c r="J15" s="41">
        <v>932</v>
      </c>
      <c r="K15" s="41">
        <v>10</v>
      </c>
      <c r="L15" s="41">
        <v>58</v>
      </c>
      <c r="O15" s="160"/>
    </row>
    <row r="16" spans="1:12" ht="16.5" customHeight="1">
      <c r="A16" s="30" t="s">
        <v>7</v>
      </c>
      <c r="B16" s="69">
        <f>SUM(B17:B21)</f>
        <v>161790</v>
      </c>
      <c r="C16" s="69">
        <f>SUM(C17:C21)</f>
        <v>34104</v>
      </c>
      <c r="D16" s="69">
        <f>SUM(D17:D21)</f>
        <v>121076</v>
      </c>
      <c r="E16" s="69">
        <f>SUM(E17:E21)</f>
        <v>4665</v>
      </c>
      <c r="F16" s="69">
        <f>SUM(F17:F21)</f>
        <v>10449</v>
      </c>
      <c r="G16" s="111"/>
      <c r="H16" s="69">
        <f>SUM(H17:H21)</f>
        <v>106799</v>
      </c>
      <c r="I16" s="69">
        <f>SUM(I17:I21)</f>
        <v>7312</v>
      </c>
      <c r="J16" s="69">
        <f>SUM(J17:J21)</f>
        <v>78390</v>
      </c>
      <c r="K16" s="69">
        <f>SUM(K17:K21)</f>
        <v>2089</v>
      </c>
      <c r="L16" s="69">
        <f>SUM(L17:L21)</f>
        <v>5843</v>
      </c>
    </row>
    <row r="17" spans="1:12" ht="12.75" customHeight="1">
      <c r="A17" s="34" t="s">
        <v>137</v>
      </c>
      <c r="B17" s="41">
        <v>147397</v>
      </c>
      <c r="C17" s="41">
        <v>30155</v>
      </c>
      <c r="D17" s="41">
        <v>110047</v>
      </c>
      <c r="E17" s="41">
        <v>3500</v>
      </c>
      <c r="F17" s="41">
        <v>8599</v>
      </c>
      <c r="G17" s="62"/>
      <c r="H17" s="41">
        <v>94826</v>
      </c>
      <c r="I17" s="41">
        <v>5947</v>
      </c>
      <c r="J17" s="41">
        <v>69644</v>
      </c>
      <c r="K17" s="41">
        <v>1265</v>
      </c>
      <c r="L17" s="41">
        <v>4292</v>
      </c>
    </row>
    <row r="18" spans="1:12" ht="12.75" customHeight="1">
      <c r="A18" s="34" t="s">
        <v>37</v>
      </c>
      <c r="B18" s="41">
        <v>10981</v>
      </c>
      <c r="C18" s="41">
        <v>3375</v>
      </c>
      <c r="D18" s="41">
        <v>8311</v>
      </c>
      <c r="E18" s="41">
        <v>506</v>
      </c>
      <c r="F18" s="41">
        <v>1513</v>
      </c>
      <c r="G18" s="62"/>
      <c r="H18" s="41">
        <v>8720</v>
      </c>
      <c r="I18" s="41">
        <v>981</v>
      </c>
      <c r="J18" s="41">
        <v>6212</v>
      </c>
      <c r="K18" s="41">
        <v>241</v>
      </c>
      <c r="L18" s="41">
        <v>1059</v>
      </c>
    </row>
    <row r="19" spans="1:12" ht="12.75" customHeight="1">
      <c r="A19" s="34" t="s">
        <v>33</v>
      </c>
      <c r="B19" s="41">
        <v>1730</v>
      </c>
      <c r="C19" s="41">
        <v>305</v>
      </c>
      <c r="D19" s="41">
        <v>1378</v>
      </c>
      <c r="E19" s="41">
        <v>76</v>
      </c>
      <c r="F19" s="41">
        <v>132</v>
      </c>
      <c r="G19" s="62"/>
      <c r="H19" s="41">
        <v>903</v>
      </c>
      <c r="I19" s="41">
        <v>73</v>
      </c>
      <c r="J19" s="41">
        <v>719</v>
      </c>
      <c r="K19" s="41">
        <v>44</v>
      </c>
      <c r="L19" s="41">
        <v>65</v>
      </c>
    </row>
    <row r="20" spans="1:12" ht="12.75" customHeight="1">
      <c r="A20" s="34" t="s">
        <v>127</v>
      </c>
      <c r="B20" s="41">
        <v>535</v>
      </c>
      <c r="C20" s="41">
        <v>58</v>
      </c>
      <c r="D20" s="41">
        <v>457</v>
      </c>
      <c r="E20" s="41">
        <v>335</v>
      </c>
      <c r="F20" s="41">
        <v>34</v>
      </c>
      <c r="G20" s="62"/>
      <c r="H20" s="41">
        <v>354</v>
      </c>
      <c r="I20" s="41">
        <v>16</v>
      </c>
      <c r="J20" s="41">
        <v>298</v>
      </c>
      <c r="K20" s="41">
        <v>224</v>
      </c>
      <c r="L20" s="41">
        <v>37</v>
      </c>
    </row>
    <row r="21" spans="1:12" ht="12.75" customHeight="1">
      <c r="A21" s="35" t="s">
        <v>38</v>
      </c>
      <c r="B21" s="47">
        <v>1147</v>
      </c>
      <c r="C21" s="47">
        <v>211</v>
      </c>
      <c r="D21" s="47">
        <v>883</v>
      </c>
      <c r="E21" s="47">
        <v>248</v>
      </c>
      <c r="F21" s="47">
        <v>171</v>
      </c>
      <c r="G21" s="90"/>
      <c r="H21" s="47">
        <v>1996</v>
      </c>
      <c r="I21" s="47">
        <v>295</v>
      </c>
      <c r="J21" s="47">
        <v>1517</v>
      </c>
      <c r="K21" s="47">
        <v>315</v>
      </c>
      <c r="L21" s="47">
        <v>390</v>
      </c>
    </row>
    <row r="22" spans="1:12" ht="24" customHeight="1">
      <c r="A22" s="73"/>
      <c r="B22" s="45"/>
      <c r="C22" s="45"/>
      <c r="D22" s="45"/>
      <c r="E22" s="45"/>
      <c r="F22" s="45"/>
      <c r="G22" s="45"/>
      <c r="H22" s="45"/>
      <c r="I22" s="45"/>
      <c r="J22" s="45"/>
      <c r="K22" s="45"/>
      <c r="L22" s="45"/>
    </row>
    <row r="23" spans="1:12" ht="48.75" customHeight="1">
      <c r="A23" s="173" t="s">
        <v>203</v>
      </c>
      <c r="B23" s="173"/>
      <c r="C23" s="173"/>
      <c r="D23" s="173"/>
      <c r="E23" s="173"/>
      <c r="F23" s="173"/>
      <c r="G23" s="173"/>
      <c r="H23" s="173"/>
      <c r="I23" s="173"/>
      <c r="J23" s="173"/>
      <c r="K23" s="173"/>
      <c r="L23" s="173"/>
    </row>
    <row r="24" spans="1:12" ht="12.75" customHeight="1">
      <c r="A24" s="28"/>
      <c r="B24" s="28"/>
      <c r="C24" s="28"/>
      <c r="D24" s="28"/>
      <c r="E24" s="28"/>
      <c r="F24" s="28"/>
      <c r="G24" s="28"/>
      <c r="H24" s="28"/>
      <c r="I24" s="28"/>
      <c r="J24" s="28"/>
      <c r="K24" s="28"/>
      <c r="L24" s="28"/>
    </row>
    <row r="25" spans="1:12" ht="12.75" customHeight="1">
      <c r="A25" s="28"/>
      <c r="B25" s="28"/>
      <c r="C25" s="28"/>
      <c r="D25" s="28"/>
      <c r="E25" s="28"/>
      <c r="F25" s="28"/>
      <c r="G25" s="28"/>
      <c r="H25" s="28"/>
      <c r="I25" s="28"/>
      <c r="J25" s="28"/>
      <c r="K25" s="28"/>
      <c r="L25" s="28"/>
    </row>
    <row r="26" spans="1:12" ht="12.75">
      <c r="A26" s="24"/>
      <c r="B26" s="28"/>
      <c r="C26" s="28"/>
      <c r="D26" s="28"/>
      <c r="E26" s="28"/>
      <c r="F26" s="28"/>
      <c r="G26" s="28"/>
      <c r="H26" s="28"/>
      <c r="I26" s="28"/>
      <c r="J26" s="28"/>
      <c r="K26" s="28"/>
      <c r="L26" s="28"/>
    </row>
    <row r="27" spans="1:12" ht="12.75">
      <c r="A27" s="28"/>
      <c r="B27" s="28"/>
      <c r="C27" s="28"/>
      <c r="D27" s="28"/>
      <c r="E27" s="28"/>
      <c r="F27" s="28"/>
      <c r="G27" s="28"/>
      <c r="H27" s="28"/>
      <c r="I27" s="28"/>
      <c r="J27" s="28"/>
      <c r="K27" s="28"/>
      <c r="L27" s="28"/>
    </row>
    <row r="28" spans="1:12" ht="12.75">
      <c r="A28" s="28"/>
      <c r="B28" s="28"/>
      <c r="C28" s="28"/>
      <c r="D28" s="28"/>
      <c r="E28" s="28"/>
      <c r="F28" s="28"/>
      <c r="G28" s="28"/>
      <c r="H28" s="28"/>
      <c r="I28" s="28"/>
      <c r="J28" s="28"/>
      <c r="K28" s="28"/>
      <c r="L28" s="28"/>
    </row>
    <row r="29" spans="1:12" ht="12.75">
      <c r="A29" s="28"/>
      <c r="B29" s="28"/>
      <c r="C29" s="28"/>
      <c r="D29" s="28"/>
      <c r="E29" s="28"/>
      <c r="F29" s="28"/>
      <c r="G29" s="28"/>
      <c r="H29" s="28"/>
      <c r="I29" s="28"/>
      <c r="J29" s="28"/>
      <c r="K29" s="28"/>
      <c r="L29" s="28"/>
    </row>
    <row r="30" spans="1:12" ht="12.75">
      <c r="A30" s="28"/>
      <c r="B30" s="28"/>
      <c r="C30" s="28"/>
      <c r="D30" s="28"/>
      <c r="E30" s="28"/>
      <c r="F30" s="28"/>
      <c r="G30" s="28"/>
      <c r="H30" s="28"/>
      <c r="I30" s="28"/>
      <c r="J30" s="28"/>
      <c r="K30" s="28"/>
      <c r="L30" s="28"/>
    </row>
    <row r="31" spans="1:12" ht="12.75">
      <c r="A31" s="28"/>
      <c r="B31" s="28"/>
      <c r="C31" s="28"/>
      <c r="D31" s="28"/>
      <c r="E31" s="28"/>
      <c r="F31" s="28"/>
      <c r="G31" s="28"/>
      <c r="H31" s="28"/>
      <c r="I31" s="28"/>
      <c r="J31" s="28"/>
      <c r="K31" s="28"/>
      <c r="L31" s="28"/>
    </row>
    <row r="32" spans="1:12" ht="12.75">
      <c r="A32" s="28"/>
      <c r="B32" s="28"/>
      <c r="C32" s="28"/>
      <c r="D32" s="28"/>
      <c r="E32" s="28"/>
      <c r="F32" s="28"/>
      <c r="G32" s="28"/>
      <c r="H32" s="28"/>
      <c r="I32" s="28"/>
      <c r="J32" s="28"/>
      <c r="K32" s="28"/>
      <c r="L32" s="28"/>
    </row>
    <row r="33" spans="1:12" ht="12.75">
      <c r="A33" s="28"/>
      <c r="B33" s="28"/>
      <c r="C33" s="28"/>
      <c r="D33" s="28"/>
      <c r="E33" s="28"/>
      <c r="F33" s="28"/>
      <c r="G33" s="28"/>
      <c r="H33" s="28"/>
      <c r="I33" s="28"/>
      <c r="J33" s="28"/>
      <c r="K33" s="28"/>
      <c r="L33" s="28"/>
    </row>
    <row r="34" spans="1:12" ht="12.75">
      <c r="A34" s="30"/>
      <c r="B34" s="28"/>
      <c r="C34" s="28"/>
      <c r="D34" s="28"/>
      <c r="E34" s="28"/>
      <c r="F34" s="28"/>
      <c r="G34" s="28"/>
      <c r="H34" s="28"/>
      <c r="I34" s="28"/>
      <c r="J34" s="28"/>
      <c r="K34" s="28"/>
      <c r="L34" s="28"/>
    </row>
    <row r="35" spans="1:12" ht="12.75">
      <c r="A35" s="31"/>
      <c r="B35" s="28"/>
      <c r="C35" s="28"/>
      <c r="D35" s="28"/>
      <c r="E35" s="28"/>
      <c r="F35" s="28"/>
      <c r="G35" s="28"/>
      <c r="H35" s="28"/>
      <c r="I35" s="28"/>
      <c r="J35" s="28"/>
      <c r="K35" s="28"/>
      <c r="L35" s="28"/>
    </row>
    <row r="36" spans="1:12" ht="12.75">
      <c r="A36" s="31"/>
      <c r="B36" s="28"/>
      <c r="C36" s="28"/>
      <c r="D36" s="28"/>
      <c r="E36" s="28"/>
      <c r="F36" s="28"/>
      <c r="G36" s="28"/>
      <c r="H36" s="28"/>
      <c r="I36" s="28"/>
      <c r="J36" s="28"/>
      <c r="K36" s="28"/>
      <c r="L36" s="28"/>
    </row>
    <row r="37" spans="1:12" ht="12.75">
      <c r="A37" s="24"/>
      <c r="B37" s="28"/>
      <c r="C37" s="28"/>
      <c r="D37" s="28"/>
      <c r="E37" s="28"/>
      <c r="F37" s="28"/>
      <c r="G37" s="28"/>
      <c r="H37" s="28"/>
      <c r="I37" s="28"/>
      <c r="J37" s="28"/>
      <c r="K37" s="28"/>
      <c r="L37" s="28"/>
    </row>
    <row r="38" spans="1:12" ht="12.75">
      <c r="A38" s="28"/>
      <c r="B38" s="28"/>
      <c r="C38" s="28"/>
      <c r="D38" s="28"/>
      <c r="E38" s="28"/>
      <c r="F38" s="28"/>
      <c r="G38" s="28"/>
      <c r="H38" s="28"/>
      <c r="I38" s="28"/>
      <c r="J38" s="28"/>
      <c r="K38" s="28"/>
      <c r="L38" s="28"/>
    </row>
    <row r="39" spans="1:12" ht="12.75">
      <c r="A39" s="28"/>
      <c r="B39" s="28"/>
      <c r="C39" s="28"/>
      <c r="D39" s="28"/>
      <c r="E39" s="28"/>
      <c r="F39" s="28"/>
      <c r="G39" s="28"/>
      <c r="H39" s="28"/>
      <c r="I39" s="28"/>
      <c r="J39" s="28"/>
      <c r="K39" s="28"/>
      <c r="L39" s="28"/>
    </row>
    <row r="40" spans="1:12" ht="12.75">
      <c r="A40" s="28"/>
      <c r="B40" s="28"/>
      <c r="C40" s="28"/>
      <c r="D40" s="28"/>
      <c r="E40" s="28"/>
      <c r="F40" s="28"/>
      <c r="G40" s="28"/>
      <c r="H40" s="28"/>
      <c r="I40" s="28"/>
      <c r="J40" s="28"/>
      <c r="K40" s="28"/>
      <c r="L40" s="28"/>
    </row>
    <row r="41" spans="1:12" ht="12.75">
      <c r="A41" s="28"/>
      <c r="B41" s="28"/>
      <c r="C41" s="28"/>
      <c r="D41" s="28"/>
      <c r="E41" s="28"/>
      <c r="F41" s="28"/>
      <c r="G41" s="28"/>
      <c r="H41" s="28"/>
      <c r="I41" s="28"/>
      <c r="J41" s="28"/>
      <c r="K41" s="28"/>
      <c r="L41" s="28"/>
    </row>
    <row r="42" spans="1:12" ht="12.75">
      <c r="A42" s="28"/>
      <c r="B42" s="28"/>
      <c r="C42" s="28"/>
      <c r="D42" s="28"/>
      <c r="E42" s="28"/>
      <c r="F42" s="28"/>
      <c r="G42" s="28"/>
      <c r="H42" s="28"/>
      <c r="I42" s="28"/>
      <c r="J42" s="28"/>
      <c r="K42" s="28"/>
      <c r="L42" s="28"/>
    </row>
    <row r="43" spans="1:12" ht="12.75">
      <c r="A43" s="29"/>
      <c r="B43" s="28"/>
      <c r="C43" s="28"/>
      <c r="D43" s="28"/>
      <c r="E43" s="28"/>
      <c r="F43" s="28"/>
      <c r="G43" s="28"/>
      <c r="H43" s="28"/>
      <c r="I43" s="28"/>
      <c r="J43" s="28"/>
      <c r="K43" s="28"/>
      <c r="L43" s="28"/>
    </row>
    <row r="44" spans="1:12" ht="12.75">
      <c r="A44" s="50"/>
      <c r="B44" s="39"/>
      <c r="C44" s="39"/>
      <c r="D44" s="39"/>
      <c r="E44" s="39"/>
      <c r="F44" s="39"/>
      <c r="G44" s="39"/>
      <c r="H44" s="39"/>
      <c r="I44" s="39"/>
      <c r="J44" s="39"/>
      <c r="K44" s="39"/>
      <c r="L44" s="39"/>
    </row>
    <row r="45" spans="1:12" ht="15" customHeight="1">
      <c r="A45" s="24"/>
      <c r="B45" s="28"/>
      <c r="C45" s="28"/>
      <c r="D45" s="28"/>
      <c r="E45" s="28"/>
      <c r="F45" s="28"/>
      <c r="G45" s="28"/>
      <c r="H45" s="28"/>
      <c r="I45" s="28"/>
      <c r="J45" s="28"/>
      <c r="K45" s="28"/>
      <c r="L45" s="28"/>
    </row>
    <row r="46" spans="1:12" ht="12.75">
      <c r="A46" s="28"/>
      <c r="B46" s="28"/>
      <c r="C46" s="28"/>
      <c r="D46" s="28"/>
      <c r="E46" s="28"/>
      <c r="F46" s="28"/>
      <c r="G46" s="28"/>
      <c r="H46" s="28"/>
      <c r="I46" s="28"/>
      <c r="J46" s="28"/>
      <c r="K46" s="28"/>
      <c r="L46" s="28"/>
    </row>
    <row r="47" spans="1:12" ht="12.75">
      <c r="A47" s="28"/>
      <c r="B47" s="28"/>
      <c r="C47" s="28"/>
      <c r="D47" s="28"/>
      <c r="E47" s="28"/>
      <c r="F47" s="28"/>
      <c r="G47" s="28"/>
      <c r="H47" s="28"/>
      <c r="I47" s="28"/>
      <c r="J47" s="28"/>
      <c r="K47" s="28"/>
      <c r="L47" s="28"/>
    </row>
    <row r="48" spans="1:12" ht="12.75">
      <c r="A48" s="28"/>
      <c r="B48" s="28"/>
      <c r="C48" s="28"/>
      <c r="D48" s="28"/>
      <c r="E48" s="28"/>
      <c r="F48" s="28"/>
      <c r="G48" s="28"/>
      <c r="H48" s="28"/>
      <c r="I48" s="28"/>
      <c r="J48" s="28"/>
      <c r="K48" s="28"/>
      <c r="L48" s="28"/>
    </row>
    <row r="49" spans="1:12" ht="12.75">
      <c r="A49" s="28"/>
      <c r="B49" s="28"/>
      <c r="C49" s="28"/>
      <c r="D49" s="28"/>
      <c r="E49" s="28"/>
      <c r="F49" s="28"/>
      <c r="G49" s="28"/>
      <c r="H49" s="28"/>
      <c r="I49" s="28"/>
      <c r="J49" s="28"/>
      <c r="K49" s="28"/>
      <c r="L49" s="28"/>
    </row>
    <row r="50" spans="1:12" ht="12.75">
      <c r="A50" s="28"/>
      <c r="B50" s="28"/>
      <c r="C50" s="28"/>
      <c r="D50" s="28"/>
      <c r="E50" s="28"/>
      <c r="F50" s="28"/>
      <c r="G50" s="28"/>
      <c r="H50" s="28"/>
      <c r="I50" s="28"/>
      <c r="J50" s="28"/>
      <c r="K50" s="28"/>
      <c r="L50" s="28"/>
    </row>
    <row r="51" spans="1:12" ht="12.75">
      <c r="A51" s="28"/>
      <c r="B51" s="28"/>
      <c r="C51" s="28"/>
      <c r="D51" s="28"/>
      <c r="E51" s="28"/>
      <c r="F51" s="28"/>
      <c r="G51" s="28"/>
      <c r="H51" s="28"/>
      <c r="I51" s="28"/>
      <c r="J51" s="28"/>
      <c r="K51" s="28"/>
      <c r="L51" s="28"/>
    </row>
    <row r="52" spans="1:12" ht="12.75">
      <c r="A52" s="28"/>
      <c r="B52" s="28"/>
      <c r="C52" s="28"/>
      <c r="D52" s="28"/>
      <c r="E52" s="28"/>
      <c r="F52" s="28"/>
      <c r="G52" s="28"/>
      <c r="H52" s="28"/>
      <c r="I52" s="28"/>
      <c r="J52" s="28"/>
      <c r="K52" s="28"/>
      <c r="L52" s="28"/>
    </row>
    <row r="53" spans="1:12" ht="12.75">
      <c r="A53" s="28"/>
      <c r="B53" s="28"/>
      <c r="C53" s="28"/>
      <c r="D53" s="28"/>
      <c r="E53" s="28"/>
      <c r="F53" s="28"/>
      <c r="G53" s="28"/>
      <c r="H53" s="28"/>
      <c r="I53" s="28"/>
      <c r="J53" s="28"/>
      <c r="K53" s="28"/>
      <c r="L53" s="28"/>
    </row>
    <row r="54" spans="1:12" ht="12.75">
      <c r="A54" s="28"/>
      <c r="B54" s="28"/>
      <c r="C54" s="28"/>
      <c r="D54" s="28"/>
      <c r="E54" s="28"/>
      <c r="F54" s="28"/>
      <c r="G54" s="28"/>
      <c r="H54" s="28"/>
      <c r="I54" s="28"/>
      <c r="J54" s="28"/>
      <c r="K54" s="28"/>
      <c r="L54" s="28"/>
    </row>
    <row r="55" spans="1:12" ht="12.75">
      <c r="A55" s="28"/>
      <c r="B55" s="28"/>
      <c r="C55" s="28"/>
      <c r="D55" s="28"/>
      <c r="E55" s="28"/>
      <c r="F55" s="28"/>
      <c r="G55" s="28"/>
      <c r="H55" s="28"/>
      <c r="I55" s="28"/>
      <c r="J55" s="28"/>
      <c r="K55" s="28"/>
      <c r="L55" s="28"/>
    </row>
    <row r="56" spans="1:12" ht="12.75">
      <c r="A56" s="28"/>
      <c r="B56" s="28"/>
      <c r="C56" s="28"/>
      <c r="D56" s="28"/>
      <c r="E56" s="28"/>
      <c r="F56" s="28"/>
      <c r="G56" s="28"/>
      <c r="H56" s="28"/>
      <c r="I56" s="28"/>
      <c r="J56" s="28"/>
      <c r="K56" s="28"/>
      <c r="L56" s="28"/>
    </row>
  </sheetData>
  <sheetProtection/>
  <mergeCells count="3">
    <mergeCell ref="A1:L1"/>
    <mergeCell ref="A3:L3"/>
    <mergeCell ref="A23:L2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A1:Q50"/>
  <sheetViews>
    <sheetView zoomScalePageLayoutView="0" workbookViewId="0" topLeftCell="A25">
      <selection activeCell="A45" sqref="A45:IV45"/>
    </sheetView>
  </sheetViews>
  <sheetFormatPr defaultColWidth="9.140625" defaultRowHeight="12.75"/>
  <cols>
    <col min="1" max="1" width="21.8515625" style="0" customWidth="1"/>
    <col min="2" max="2" width="6.8515625" style="0" customWidth="1"/>
    <col min="3" max="3" width="6.57421875" style="0" customWidth="1"/>
    <col min="4" max="6" width="7.28125" style="0" customWidth="1"/>
    <col min="7" max="7" width="1.7109375" style="0" customWidth="1"/>
    <col min="8" max="8" width="6.7109375" style="0" customWidth="1"/>
    <col min="9" max="9" width="7.28125" style="0" customWidth="1"/>
    <col min="10" max="10" width="7.140625" style="0" customWidth="1"/>
    <col min="11" max="11" width="7.28125" style="0" customWidth="1"/>
    <col min="12" max="12" width="6.28125" style="0" customWidth="1"/>
  </cols>
  <sheetData>
    <row r="1" spans="1:12" ht="27" customHeight="1">
      <c r="A1" s="166" t="s">
        <v>217</v>
      </c>
      <c r="B1" s="167"/>
      <c r="C1" s="167"/>
      <c r="D1" s="167"/>
      <c r="E1" s="167"/>
      <c r="F1" s="167"/>
      <c r="G1" s="167"/>
      <c r="H1" s="167"/>
      <c r="I1" s="167"/>
      <c r="J1" s="167"/>
      <c r="K1" s="167"/>
      <c r="L1" s="167"/>
    </row>
    <row r="2" spans="1:12" ht="7.5" customHeight="1">
      <c r="A2" s="75"/>
      <c r="B2" s="76"/>
      <c r="C2" s="76"/>
      <c r="D2" s="76"/>
      <c r="E2" s="76"/>
      <c r="F2" s="76"/>
      <c r="G2" s="76"/>
      <c r="H2" s="76"/>
      <c r="I2" s="76"/>
      <c r="J2" s="76"/>
      <c r="K2" s="76"/>
      <c r="L2" s="76"/>
    </row>
    <row r="3" spans="1:12" ht="27" customHeight="1">
      <c r="A3" s="169" t="s">
        <v>167</v>
      </c>
      <c r="B3" s="169"/>
      <c r="C3" s="169"/>
      <c r="D3" s="169"/>
      <c r="E3" s="169"/>
      <c r="F3" s="169"/>
      <c r="G3" s="169"/>
      <c r="H3" s="169"/>
      <c r="I3" s="169"/>
      <c r="J3" s="169"/>
      <c r="K3" s="169"/>
      <c r="L3" s="169"/>
    </row>
    <row r="4" spans="1:12" ht="16.5" customHeight="1">
      <c r="A4" s="74" t="s">
        <v>112</v>
      </c>
      <c r="B4" s="78" t="s">
        <v>13</v>
      </c>
      <c r="C4" s="78"/>
      <c r="D4" s="79"/>
      <c r="E4" s="78"/>
      <c r="F4" s="78"/>
      <c r="G4" s="74"/>
      <c r="H4" s="78" t="s">
        <v>15</v>
      </c>
      <c r="I4" s="78"/>
      <c r="J4" s="78"/>
      <c r="K4" s="78"/>
      <c r="L4" s="78"/>
    </row>
    <row r="5" spans="1:12" ht="24.75" customHeight="1">
      <c r="A5" s="38" t="s">
        <v>114</v>
      </c>
      <c r="B5" s="49" t="s">
        <v>39</v>
      </c>
      <c r="C5" s="49" t="s">
        <v>146</v>
      </c>
      <c r="D5" s="49" t="s">
        <v>43</v>
      </c>
      <c r="E5" s="49" t="s">
        <v>40</v>
      </c>
      <c r="F5" s="49" t="s">
        <v>57</v>
      </c>
      <c r="G5" s="49"/>
      <c r="H5" s="49" t="s">
        <v>39</v>
      </c>
      <c r="I5" s="49" t="s">
        <v>146</v>
      </c>
      <c r="J5" s="49" t="s">
        <v>43</v>
      </c>
      <c r="K5" s="49" t="s">
        <v>40</v>
      </c>
      <c r="L5" s="49" t="s">
        <v>57</v>
      </c>
    </row>
    <row r="6" spans="1:17" ht="18.75" customHeight="1">
      <c r="A6" s="50" t="s">
        <v>4</v>
      </c>
      <c r="B6" s="114">
        <v>193901</v>
      </c>
      <c r="C6" s="114">
        <v>42113</v>
      </c>
      <c r="D6" s="114">
        <v>140146</v>
      </c>
      <c r="E6" s="114">
        <v>5530</v>
      </c>
      <c r="F6" s="114">
        <v>11378</v>
      </c>
      <c r="G6" s="114"/>
      <c r="H6" s="114">
        <v>127225</v>
      </c>
      <c r="I6" s="114">
        <v>8795</v>
      </c>
      <c r="J6" s="114">
        <v>89774</v>
      </c>
      <c r="K6" s="114">
        <v>2674</v>
      </c>
      <c r="L6" s="114">
        <v>6458</v>
      </c>
      <c r="M6" s="104"/>
      <c r="N6" s="104"/>
      <c r="O6" s="104"/>
      <c r="P6" s="104"/>
      <c r="Q6" s="104"/>
    </row>
    <row r="7" spans="1:12" ht="16.5" customHeight="1">
      <c r="A7" s="50" t="s">
        <v>5</v>
      </c>
      <c r="B7" s="114">
        <f>B8+B9</f>
        <v>4609</v>
      </c>
      <c r="C7" s="114">
        <f>C8+C9</f>
        <v>1968</v>
      </c>
      <c r="D7" s="114">
        <f>D8+D9</f>
        <v>1983</v>
      </c>
      <c r="E7" s="114">
        <f>SUM(E8:E9)</f>
        <v>3</v>
      </c>
      <c r="F7" s="114">
        <f>SUM(F8:F9)</f>
        <v>50</v>
      </c>
      <c r="G7" s="115"/>
      <c r="H7" s="114">
        <f>H8+H9</f>
        <v>2455</v>
      </c>
      <c r="I7" s="114">
        <f>I8+I9</f>
        <v>444</v>
      </c>
      <c r="J7" s="114">
        <f>J8+J9</f>
        <v>1254</v>
      </c>
      <c r="K7" s="114">
        <v>8</v>
      </c>
      <c r="L7" s="114">
        <v>19</v>
      </c>
    </row>
    <row r="8" spans="1:12" ht="12.75" customHeight="1">
      <c r="A8" s="36" t="s">
        <v>33</v>
      </c>
      <c r="B8" s="41">
        <v>381</v>
      </c>
      <c r="C8" s="41">
        <v>99</v>
      </c>
      <c r="D8" s="41">
        <v>166</v>
      </c>
      <c r="E8" s="41">
        <v>3</v>
      </c>
      <c r="F8" s="40" t="s">
        <v>54</v>
      </c>
      <c r="G8" s="62"/>
      <c r="H8" s="41">
        <v>286</v>
      </c>
      <c r="I8" s="41">
        <v>16</v>
      </c>
      <c r="J8" s="41">
        <v>152</v>
      </c>
      <c r="K8" s="40" t="s">
        <v>54</v>
      </c>
      <c r="L8" s="40" t="s">
        <v>54</v>
      </c>
    </row>
    <row r="9" spans="1:12" ht="12.75">
      <c r="A9" s="36" t="s">
        <v>34</v>
      </c>
      <c r="B9" s="41">
        <v>4228</v>
      </c>
      <c r="C9" s="41">
        <v>1869</v>
      </c>
      <c r="D9" s="41">
        <v>1817</v>
      </c>
      <c r="E9" s="40" t="s">
        <v>54</v>
      </c>
      <c r="F9" s="41">
        <v>50</v>
      </c>
      <c r="G9" s="62"/>
      <c r="H9" s="41">
        <v>2169</v>
      </c>
      <c r="I9" s="41">
        <v>428</v>
      </c>
      <c r="J9" s="41">
        <v>1102</v>
      </c>
      <c r="K9" s="41">
        <v>8</v>
      </c>
      <c r="L9" s="41">
        <v>19</v>
      </c>
    </row>
    <row r="10" spans="1:12" ht="16.5" customHeight="1">
      <c r="A10" s="72" t="s">
        <v>6</v>
      </c>
      <c r="B10" s="69">
        <f>B11+B12+B13+B14+B15</f>
        <v>35001</v>
      </c>
      <c r="C10" s="69">
        <f>C11+C12+C13+C14+C15</f>
        <v>8460</v>
      </c>
      <c r="D10" s="69">
        <f>D11+D12+D13+D14+D15</f>
        <v>21197</v>
      </c>
      <c r="E10" s="69">
        <f>E11+E12+E13+E14+E15</f>
        <v>944</v>
      </c>
      <c r="F10" s="69">
        <f>SUM(F11:F15)</f>
        <v>1203</v>
      </c>
      <c r="G10" s="111"/>
      <c r="H10" s="69">
        <f>H11+H12+H13+H14+H15</f>
        <v>21574</v>
      </c>
      <c r="I10" s="69">
        <f>I11+I12+I13+I14+I15</f>
        <v>1413</v>
      </c>
      <c r="J10" s="69">
        <f>J11+J12+J13+J14+J15</f>
        <v>12269</v>
      </c>
      <c r="K10" s="69">
        <f>K11+K12+K13+K14+K15</f>
        <v>612</v>
      </c>
      <c r="L10" s="69">
        <f>SUM(L11:L15)</f>
        <v>728</v>
      </c>
    </row>
    <row r="11" spans="1:12" ht="12.75">
      <c r="A11" s="34" t="s">
        <v>36</v>
      </c>
      <c r="B11" s="41">
        <v>1841</v>
      </c>
      <c r="C11" s="41">
        <v>124</v>
      </c>
      <c r="D11" s="41">
        <v>565</v>
      </c>
      <c r="E11" s="41">
        <v>3</v>
      </c>
      <c r="F11" s="40" t="s">
        <v>54</v>
      </c>
      <c r="G11" s="89"/>
      <c r="H11" s="41">
        <v>2436</v>
      </c>
      <c r="I11" s="41">
        <v>20</v>
      </c>
      <c r="J11" s="41">
        <v>612</v>
      </c>
      <c r="K11" s="41">
        <v>3</v>
      </c>
      <c r="L11" s="40" t="s">
        <v>54</v>
      </c>
    </row>
    <row r="12" spans="1:12" ht="12.75">
      <c r="A12" s="34" t="s">
        <v>127</v>
      </c>
      <c r="B12" s="41">
        <v>1270</v>
      </c>
      <c r="C12" s="41">
        <v>93</v>
      </c>
      <c r="D12" s="41">
        <v>1007</v>
      </c>
      <c r="E12" s="41">
        <v>688</v>
      </c>
      <c r="F12" s="41">
        <v>77</v>
      </c>
      <c r="G12" s="62"/>
      <c r="H12" s="41">
        <v>808</v>
      </c>
      <c r="I12" s="41">
        <v>36</v>
      </c>
      <c r="J12" s="41">
        <v>645</v>
      </c>
      <c r="K12" s="41">
        <v>460</v>
      </c>
      <c r="L12" s="41">
        <v>65</v>
      </c>
    </row>
    <row r="13" spans="1:12" ht="12.75">
      <c r="A13" s="34" t="s">
        <v>33</v>
      </c>
      <c r="B13" s="41">
        <v>6294</v>
      </c>
      <c r="C13" s="41">
        <v>729</v>
      </c>
      <c r="D13" s="41">
        <v>4331</v>
      </c>
      <c r="E13" s="41">
        <v>156</v>
      </c>
      <c r="F13" s="41">
        <v>158</v>
      </c>
      <c r="G13" s="62"/>
      <c r="H13" s="41">
        <v>3937</v>
      </c>
      <c r="I13" s="41">
        <v>115</v>
      </c>
      <c r="J13" s="41">
        <v>2825</v>
      </c>
      <c r="K13" s="41">
        <v>70</v>
      </c>
      <c r="L13" s="41">
        <v>85</v>
      </c>
    </row>
    <row r="14" spans="1:12" ht="12.75">
      <c r="A14" s="34" t="s">
        <v>34</v>
      </c>
      <c r="B14" s="41">
        <v>24379</v>
      </c>
      <c r="C14" s="41">
        <v>7407</v>
      </c>
      <c r="D14" s="41">
        <v>14607</v>
      </c>
      <c r="E14" s="41">
        <v>93</v>
      </c>
      <c r="F14" s="41">
        <v>928</v>
      </c>
      <c r="G14" s="62"/>
      <c r="H14" s="41">
        <v>12711</v>
      </c>
      <c r="I14" s="41">
        <v>1200</v>
      </c>
      <c r="J14" s="41">
        <v>7255</v>
      </c>
      <c r="K14" s="41">
        <v>69</v>
      </c>
      <c r="L14" s="41">
        <v>520</v>
      </c>
    </row>
    <row r="15" spans="1:12" ht="12.75" customHeight="1">
      <c r="A15" s="34" t="s">
        <v>56</v>
      </c>
      <c r="B15" s="41">
        <v>1217</v>
      </c>
      <c r="C15" s="41">
        <v>107</v>
      </c>
      <c r="D15" s="41">
        <v>687</v>
      </c>
      <c r="E15" s="41">
        <v>4</v>
      </c>
      <c r="F15" s="41">
        <v>40</v>
      </c>
      <c r="G15" s="62"/>
      <c r="H15" s="41">
        <v>1682</v>
      </c>
      <c r="I15" s="41">
        <v>42</v>
      </c>
      <c r="J15" s="41">
        <v>932</v>
      </c>
      <c r="K15" s="41">
        <v>10</v>
      </c>
      <c r="L15" s="41">
        <v>58</v>
      </c>
    </row>
    <row r="16" spans="1:12" ht="16.5" customHeight="1">
      <c r="A16" s="30" t="s">
        <v>7</v>
      </c>
      <c r="B16" s="69">
        <f>SUM(B17:B21)</f>
        <v>161040</v>
      </c>
      <c r="C16" s="69">
        <f>SUM(C17:C21)</f>
        <v>33532</v>
      </c>
      <c r="D16" s="69">
        <f>SUM(D17:D21)</f>
        <v>120812</v>
      </c>
      <c r="E16" s="69">
        <f>SUM(E17:E21)</f>
        <v>4645</v>
      </c>
      <c r="F16" s="69">
        <f>SUM(F17:F21)</f>
        <v>10344</v>
      </c>
      <c r="G16" s="69"/>
      <c r="H16" s="69">
        <f>SUM(H17:H21)</f>
        <v>106743</v>
      </c>
      <c r="I16" s="69">
        <f>SUM(I17:I21)</f>
        <v>7278</v>
      </c>
      <c r="J16" s="69">
        <f>SUM(J17:J21)</f>
        <v>78355</v>
      </c>
      <c r="K16" s="69">
        <f>SUM(K17:K21)</f>
        <v>2083</v>
      </c>
      <c r="L16" s="69">
        <f>SUM(L17:L21)</f>
        <v>5820</v>
      </c>
    </row>
    <row r="17" spans="1:12" ht="12.75" customHeight="1">
      <c r="A17" s="34" t="s">
        <v>137</v>
      </c>
      <c r="B17" s="41">
        <v>146655</v>
      </c>
      <c r="C17" s="41">
        <v>29589</v>
      </c>
      <c r="D17" s="41">
        <v>109787</v>
      </c>
      <c r="E17" s="41">
        <v>3480</v>
      </c>
      <c r="F17" s="41">
        <v>8495</v>
      </c>
      <c r="G17" s="62"/>
      <c r="H17" s="41">
        <v>94772</v>
      </c>
      <c r="I17" s="41">
        <v>5914</v>
      </c>
      <c r="J17" s="41">
        <v>69611</v>
      </c>
      <c r="K17" s="41">
        <v>1260</v>
      </c>
      <c r="L17" s="41">
        <v>4271</v>
      </c>
    </row>
    <row r="18" spans="1:12" ht="12.75" customHeight="1">
      <c r="A18" s="34" t="s">
        <v>37</v>
      </c>
      <c r="B18" s="41">
        <v>10973</v>
      </c>
      <c r="C18" s="41">
        <v>3369</v>
      </c>
      <c r="D18" s="41">
        <v>8307</v>
      </c>
      <c r="E18" s="41">
        <v>506</v>
      </c>
      <c r="F18" s="41">
        <v>1512</v>
      </c>
      <c r="G18" s="62"/>
      <c r="H18" s="41">
        <v>8719</v>
      </c>
      <c r="I18" s="41">
        <v>980</v>
      </c>
      <c r="J18" s="41">
        <v>6211</v>
      </c>
      <c r="K18" s="41">
        <v>240</v>
      </c>
      <c r="L18" s="41">
        <v>1058</v>
      </c>
    </row>
    <row r="19" spans="1:12" ht="12.75">
      <c r="A19" s="34" t="s">
        <v>33</v>
      </c>
      <c r="B19" s="41">
        <v>1730</v>
      </c>
      <c r="C19" s="41">
        <v>305</v>
      </c>
      <c r="D19" s="41">
        <v>1378</v>
      </c>
      <c r="E19" s="41">
        <v>76</v>
      </c>
      <c r="F19" s="41">
        <v>132</v>
      </c>
      <c r="G19" s="62"/>
      <c r="H19" s="41">
        <v>902</v>
      </c>
      <c r="I19" s="41">
        <v>73</v>
      </c>
      <c r="J19" s="41">
        <v>718</v>
      </c>
      <c r="K19" s="41">
        <v>44</v>
      </c>
      <c r="L19" s="41">
        <v>65</v>
      </c>
    </row>
    <row r="20" spans="1:12" ht="12" customHeight="1">
      <c r="A20" s="34" t="s">
        <v>127</v>
      </c>
      <c r="B20" s="41">
        <v>535</v>
      </c>
      <c r="C20" s="41">
        <v>58</v>
      </c>
      <c r="D20" s="41">
        <v>457</v>
      </c>
      <c r="E20" s="41">
        <v>335</v>
      </c>
      <c r="F20" s="41">
        <v>34</v>
      </c>
      <c r="G20" s="62"/>
      <c r="H20" s="41">
        <v>354</v>
      </c>
      <c r="I20" s="41">
        <v>16</v>
      </c>
      <c r="J20" s="41">
        <v>298</v>
      </c>
      <c r="K20" s="41">
        <v>224</v>
      </c>
      <c r="L20" s="41">
        <v>37</v>
      </c>
    </row>
    <row r="21" spans="1:12" ht="12" customHeight="1">
      <c r="A21" s="35" t="s">
        <v>38</v>
      </c>
      <c r="B21" s="47">
        <v>1147</v>
      </c>
      <c r="C21" s="47">
        <v>211</v>
      </c>
      <c r="D21" s="47">
        <v>883</v>
      </c>
      <c r="E21" s="47">
        <v>248</v>
      </c>
      <c r="F21" s="47">
        <v>171</v>
      </c>
      <c r="G21" s="90"/>
      <c r="H21" s="47">
        <v>1996</v>
      </c>
      <c r="I21" s="47">
        <v>295</v>
      </c>
      <c r="J21" s="47">
        <v>1517</v>
      </c>
      <c r="K21" s="47">
        <v>315</v>
      </c>
      <c r="L21" s="47">
        <v>389</v>
      </c>
    </row>
    <row r="22" spans="1:12" ht="24" customHeight="1">
      <c r="A22" s="32"/>
      <c r="B22" s="45"/>
      <c r="C22" s="45"/>
      <c r="D22" s="45"/>
      <c r="E22" s="45"/>
      <c r="F22" s="45"/>
      <c r="G22" s="45"/>
      <c r="H22" s="45"/>
      <c r="I22" s="45"/>
      <c r="J22" s="45"/>
      <c r="K22" s="45"/>
      <c r="L22" s="45"/>
    </row>
    <row r="23" spans="1:13" ht="26.25" customHeight="1">
      <c r="A23" s="176" t="s">
        <v>204</v>
      </c>
      <c r="B23" s="165"/>
      <c r="C23" s="165"/>
      <c r="D23" s="165"/>
      <c r="E23" s="165"/>
      <c r="F23" s="165"/>
      <c r="G23" s="165"/>
      <c r="H23" s="165"/>
      <c r="I23" s="165"/>
      <c r="J23" s="165"/>
      <c r="K23" s="165"/>
      <c r="L23" s="165"/>
      <c r="M23" s="165"/>
    </row>
    <row r="24" spans="1:12" ht="12.75">
      <c r="A24" s="28"/>
      <c r="B24" s="28"/>
      <c r="C24" s="28"/>
      <c r="D24" s="28"/>
      <c r="E24" s="28"/>
      <c r="F24" s="28"/>
      <c r="G24" s="28"/>
      <c r="H24" s="28"/>
      <c r="I24" s="28"/>
      <c r="J24" s="28"/>
      <c r="K24" s="28"/>
      <c r="L24" s="28"/>
    </row>
    <row r="25" spans="1:12" ht="12.75">
      <c r="A25" s="28"/>
      <c r="B25" s="28"/>
      <c r="C25" s="28"/>
      <c r="D25" s="28"/>
      <c r="E25" s="28"/>
      <c r="F25" s="28"/>
      <c r="G25" s="28"/>
      <c r="H25" s="28"/>
      <c r="I25" s="28"/>
      <c r="J25" s="28"/>
      <c r="K25" s="28"/>
      <c r="L25" s="28"/>
    </row>
    <row r="26" spans="1:12" ht="12.75">
      <c r="A26" s="24"/>
      <c r="B26" s="28"/>
      <c r="C26" s="28"/>
      <c r="D26" s="28"/>
      <c r="E26" s="28"/>
      <c r="F26" s="28"/>
      <c r="G26" s="28"/>
      <c r="H26" s="28"/>
      <c r="I26" s="28"/>
      <c r="J26" s="28"/>
      <c r="K26" s="28"/>
      <c r="L26" s="28"/>
    </row>
    <row r="27" spans="1:12" ht="25.5" customHeight="1">
      <c r="A27" s="166" t="s">
        <v>218</v>
      </c>
      <c r="B27" s="167"/>
      <c r="C27" s="167"/>
      <c r="D27" s="167"/>
      <c r="E27" s="167"/>
      <c r="F27" s="167"/>
      <c r="G27" s="167"/>
      <c r="H27" s="167"/>
      <c r="I27" s="167"/>
      <c r="J27" s="167"/>
      <c r="K27" s="167"/>
      <c r="L27" s="167"/>
    </row>
    <row r="28" spans="1:12" ht="7.5" customHeight="1">
      <c r="A28" s="75"/>
      <c r="B28" s="76"/>
      <c r="C28" s="76"/>
      <c r="D28" s="76"/>
      <c r="E28" s="76"/>
      <c r="F28" s="76"/>
      <c r="G28" s="76"/>
      <c r="H28" s="76"/>
      <c r="I28" s="76"/>
      <c r="J28" s="76"/>
      <c r="K28" s="76"/>
      <c r="L28" s="76"/>
    </row>
    <row r="29" spans="1:12" ht="25.5" customHeight="1">
      <c r="A29" s="174" t="s">
        <v>149</v>
      </c>
      <c r="B29" s="174"/>
      <c r="C29" s="174"/>
      <c r="D29" s="174"/>
      <c r="E29" s="174"/>
      <c r="F29" s="174"/>
      <c r="G29" s="174"/>
      <c r="H29" s="174"/>
      <c r="I29" s="174"/>
      <c r="J29" s="174"/>
      <c r="K29" s="174"/>
      <c r="L29" s="174"/>
    </row>
    <row r="30" spans="1:12" ht="18.75" customHeight="1">
      <c r="A30" s="25" t="s">
        <v>112</v>
      </c>
      <c r="B30" s="78" t="s">
        <v>13</v>
      </c>
      <c r="C30" s="78"/>
      <c r="D30" s="79"/>
      <c r="E30" s="78"/>
      <c r="F30" s="78"/>
      <c r="G30" s="25"/>
      <c r="H30" s="78" t="s">
        <v>15</v>
      </c>
      <c r="I30" s="78"/>
      <c r="J30" s="78"/>
      <c r="K30" s="78"/>
      <c r="L30" s="78"/>
    </row>
    <row r="31" spans="1:12" ht="33.75">
      <c r="A31" s="38" t="s">
        <v>114</v>
      </c>
      <c r="B31" s="49" t="s">
        <v>39</v>
      </c>
      <c r="C31" s="49" t="s">
        <v>146</v>
      </c>
      <c r="D31" s="49" t="s">
        <v>43</v>
      </c>
      <c r="E31" s="49" t="s">
        <v>40</v>
      </c>
      <c r="F31" s="49" t="s">
        <v>57</v>
      </c>
      <c r="G31" s="49"/>
      <c r="H31" s="49" t="s">
        <v>39</v>
      </c>
      <c r="I31" s="49" t="s">
        <v>146</v>
      </c>
      <c r="J31" s="49" t="s">
        <v>43</v>
      </c>
      <c r="K31" s="49" t="s">
        <v>40</v>
      </c>
      <c r="L31" s="49" t="s">
        <v>57</v>
      </c>
    </row>
    <row r="32" spans="1:12" ht="18.75" customHeight="1">
      <c r="A32" s="50" t="s">
        <v>48</v>
      </c>
      <c r="B32" s="114">
        <v>24548</v>
      </c>
      <c r="C32" s="114">
        <v>17628</v>
      </c>
      <c r="D32" s="114">
        <v>9422</v>
      </c>
      <c r="E32" s="114">
        <v>77</v>
      </c>
      <c r="F32" s="114">
        <v>1499</v>
      </c>
      <c r="G32" s="114"/>
      <c r="H32" s="114">
        <v>7997</v>
      </c>
      <c r="I32" s="114">
        <v>3001</v>
      </c>
      <c r="J32" s="114">
        <v>4343</v>
      </c>
      <c r="K32" s="114">
        <f>SUM(K33:K34)</f>
        <v>7</v>
      </c>
      <c r="L32" s="114">
        <v>648</v>
      </c>
    </row>
    <row r="33" spans="1:12" ht="16.5" customHeight="1">
      <c r="A33" s="50" t="s">
        <v>5</v>
      </c>
      <c r="B33" s="114">
        <f>B34+B35</f>
        <v>10778</v>
      </c>
      <c r="C33" s="114">
        <f>C34+C35</f>
        <v>7737</v>
      </c>
      <c r="D33" s="114">
        <f>D34+D35</f>
        <v>2486</v>
      </c>
      <c r="E33" s="114">
        <f>E34+E35</f>
        <v>6</v>
      </c>
      <c r="F33" s="114">
        <f>F34+F35</f>
        <v>157</v>
      </c>
      <c r="G33" s="115"/>
      <c r="H33" s="114">
        <f>H34+H35</f>
        <v>3624</v>
      </c>
      <c r="I33" s="114">
        <f>I34+I35</f>
        <v>1585</v>
      </c>
      <c r="J33" s="114">
        <f>J34+J35</f>
        <v>1345</v>
      </c>
      <c r="K33" s="114">
        <f>SUM(K34:K35)</f>
        <v>7</v>
      </c>
      <c r="L33" s="114">
        <f>L34+L35</f>
        <v>95</v>
      </c>
    </row>
    <row r="34" spans="1:12" ht="12.75">
      <c r="A34" s="36" t="s">
        <v>33</v>
      </c>
      <c r="B34" s="41">
        <v>1223</v>
      </c>
      <c r="C34" s="41">
        <v>878</v>
      </c>
      <c r="D34" s="41">
        <v>202</v>
      </c>
      <c r="E34" s="41">
        <v>3</v>
      </c>
      <c r="F34" s="41">
        <v>7</v>
      </c>
      <c r="G34" s="62"/>
      <c r="H34" s="41">
        <v>421</v>
      </c>
      <c r="I34" s="41">
        <v>155</v>
      </c>
      <c r="J34" s="41">
        <v>154</v>
      </c>
      <c r="K34" s="40" t="s">
        <v>54</v>
      </c>
      <c r="L34" s="41">
        <v>5</v>
      </c>
    </row>
    <row r="35" spans="1:12" ht="12.75">
      <c r="A35" s="36" t="s">
        <v>34</v>
      </c>
      <c r="B35" s="41">
        <v>9555</v>
      </c>
      <c r="C35" s="41">
        <v>6859</v>
      </c>
      <c r="D35" s="41">
        <v>2284</v>
      </c>
      <c r="E35" s="41">
        <v>3</v>
      </c>
      <c r="F35" s="41">
        <v>150</v>
      </c>
      <c r="G35" s="62"/>
      <c r="H35" s="41">
        <v>3203</v>
      </c>
      <c r="I35" s="41">
        <v>1430</v>
      </c>
      <c r="J35" s="41">
        <v>1191</v>
      </c>
      <c r="K35" s="41">
        <v>7</v>
      </c>
      <c r="L35" s="41">
        <v>90</v>
      </c>
    </row>
    <row r="36" spans="1:12" ht="16.5" customHeight="1">
      <c r="A36" s="72" t="s">
        <v>6</v>
      </c>
      <c r="B36" s="69">
        <f>SUM(B37:B39)</f>
        <v>19337</v>
      </c>
      <c r="C36" s="69">
        <f>SUM(C37:C39)</f>
        <v>13497</v>
      </c>
      <c r="D36" s="69">
        <f>SUM(D37:D39)</f>
        <v>8387</v>
      </c>
      <c r="E36" s="69">
        <f>SUM(E37:E39)</f>
        <v>55</v>
      </c>
      <c r="F36" s="69">
        <f>SUM(F37:F39)</f>
        <v>1379</v>
      </c>
      <c r="G36" s="111"/>
      <c r="H36" s="69">
        <f>SUM(H37:H39)</f>
        <v>6246</v>
      </c>
      <c r="I36" s="69">
        <f>SUM(I37:I39)</f>
        <v>2098</v>
      </c>
      <c r="J36" s="69">
        <f>SUM(J37:J39)</f>
        <v>3777</v>
      </c>
      <c r="K36" s="69">
        <f>SUM(K37:K39)</f>
        <v>43</v>
      </c>
      <c r="L36" s="69">
        <f>SUM(L37:L39)</f>
        <v>602</v>
      </c>
    </row>
    <row r="37" spans="1:12" ht="12.75">
      <c r="A37" s="34" t="s">
        <v>36</v>
      </c>
      <c r="B37" s="41">
        <v>28</v>
      </c>
      <c r="C37" s="41">
        <v>3</v>
      </c>
      <c r="D37" s="41">
        <v>11</v>
      </c>
      <c r="E37" s="40" t="s">
        <v>54</v>
      </c>
      <c r="F37" s="40" t="s">
        <v>54</v>
      </c>
      <c r="G37" s="89"/>
      <c r="H37" s="41">
        <v>9</v>
      </c>
      <c r="I37" s="41">
        <v>3</v>
      </c>
      <c r="J37" s="41">
        <v>6</v>
      </c>
      <c r="K37" s="40" t="s">
        <v>54</v>
      </c>
      <c r="L37" s="40" t="s">
        <v>54</v>
      </c>
    </row>
    <row r="38" spans="1:12" ht="12.75">
      <c r="A38" s="34" t="s">
        <v>33</v>
      </c>
      <c r="B38" s="41">
        <v>1658</v>
      </c>
      <c r="C38" s="41">
        <v>1056</v>
      </c>
      <c r="D38" s="41">
        <v>850</v>
      </c>
      <c r="E38" s="41">
        <v>23</v>
      </c>
      <c r="F38" s="41">
        <v>134</v>
      </c>
      <c r="G38" s="62"/>
      <c r="H38" s="41">
        <v>875</v>
      </c>
      <c r="I38" s="41">
        <v>189</v>
      </c>
      <c r="J38" s="41">
        <v>619</v>
      </c>
      <c r="K38" s="41">
        <v>18</v>
      </c>
      <c r="L38" s="41">
        <v>69</v>
      </c>
    </row>
    <row r="39" spans="1:13" ht="12.75">
      <c r="A39" s="34" t="s">
        <v>34</v>
      </c>
      <c r="B39" s="41">
        <v>17651</v>
      </c>
      <c r="C39" s="41">
        <v>12438</v>
      </c>
      <c r="D39" s="41">
        <v>7526</v>
      </c>
      <c r="E39" s="41">
        <v>32</v>
      </c>
      <c r="F39" s="41">
        <v>1245</v>
      </c>
      <c r="G39" s="62"/>
      <c r="H39" s="41">
        <v>5362</v>
      </c>
      <c r="I39" s="41">
        <v>1906</v>
      </c>
      <c r="J39" s="41">
        <v>3152</v>
      </c>
      <c r="K39" s="41">
        <v>25</v>
      </c>
      <c r="L39" s="41">
        <v>533</v>
      </c>
      <c r="M39" s="6"/>
    </row>
    <row r="40" spans="1:12" ht="16.5" customHeight="1">
      <c r="A40" s="30" t="s">
        <v>7</v>
      </c>
      <c r="B40" s="69">
        <f>SUM(B41:B42)</f>
        <v>868</v>
      </c>
      <c r="C40" s="69">
        <f>SUM(C41:C42)</f>
        <v>666</v>
      </c>
      <c r="D40" s="69">
        <f>SUM(D41:D42)</f>
        <v>336</v>
      </c>
      <c r="E40" s="69">
        <f>SUM(E41:E42)</f>
        <v>21</v>
      </c>
      <c r="F40" s="69">
        <f>SUM(F41:F42)</f>
        <v>113</v>
      </c>
      <c r="G40" s="111"/>
      <c r="H40" s="69">
        <f>SUM(H41:H42)</f>
        <v>93</v>
      </c>
      <c r="I40" s="69">
        <f>SUM(I41:I42)</f>
        <v>49</v>
      </c>
      <c r="J40" s="69">
        <f>SUM(J41:J42)</f>
        <v>64</v>
      </c>
      <c r="K40" s="69">
        <f>SUM(K41:K42)</f>
        <v>5</v>
      </c>
      <c r="L40" s="69">
        <f>SUM(L41:L42)</f>
        <v>28</v>
      </c>
    </row>
    <row r="41" spans="1:12" ht="12.75">
      <c r="A41" s="34" t="s">
        <v>137</v>
      </c>
      <c r="B41" s="41">
        <v>854</v>
      </c>
      <c r="C41" s="41">
        <v>653</v>
      </c>
      <c r="D41" s="41">
        <v>328</v>
      </c>
      <c r="E41" s="41">
        <v>21</v>
      </c>
      <c r="F41" s="41">
        <v>113</v>
      </c>
      <c r="G41" s="62"/>
      <c r="H41" s="41">
        <v>88</v>
      </c>
      <c r="I41" s="41">
        <v>45</v>
      </c>
      <c r="J41" s="41">
        <v>59</v>
      </c>
      <c r="K41" s="41">
        <v>5</v>
      </c>
      <c r="L41" s="41">
        <v>25</v>
      </c>
    </row>
    <row r="42" spans="1:12" ht="12.75">
      <c r="A42" s="35" t="s">
        <v>38</v>
      </c>
      <c r="B42" s="47">
        <v>14</v>
      </c>
      <c r="C42" s="47">
        <v>13</v>
      </c>
      <c r="D42" s="47">
        <v>8</v>
      </c>
      <c r="E42" s="46" t="s">
        <v>54</v>
      </c>
      <c r="F42" s="46" t="s">
        <v>54</v>
      </c>
      <c r="G42" s="90"/>
      <c r="H42" s="47">
        <v>5</v>
      </c>
      <c r="I42" s="47">
        <v>4</v>
      </c>
      <c r="J42" s="47">
        <v>5</v>
      </c>
      <c r="K42" s="46" t="s">
        <v>54</v>
      </c>
      <c r="L42" s="47">
        <v>3</v>
      </c>
    </row>
    <row r="43" spans="1:12" ht="12.75">
      <c r="A43" s="177"/>
      <c r="B43" s="28"/>
      <c r="C43" s="28"/>
      <c r="D43" s="28"/>
      <c r="E43" s="28"/>
      <c r="F43" s="28"/>
      <c r="G43" s="28"/>
      <c r="H43" s="28"/>
      <c r="I43" s="28"/>
      <c r="J43" s="28"/>
      <c r="K43" s="28"/>
      <c r="L43" s="28"/>
    </row>
    <row r="44" spans="1:12" ht="11.25" customHeight="1">
      <c r="A44" s="178"/>
      <c r="B44" s="28"/>
      <c r="C44" s="28"/>
      <c r="D44" s="28"/>
      <c r="E44" s="28"/>
      <c r="F44" s="28"/>
      <c r="G44" s="28"/>
      <c r="H44" s="28"/>
      <c r="I44" s="28"/>
      <c r="J44" s="28"/>
      <c r="K44" s="28"/>
      <c r="L44" s="28"/>
    </row>
    <row r="45" spans="1:12" ht="27" customHeight="1">
      <c r="A45" s="175" t="s">
        <v>205</v>
      </c>
      <c r="B45" s="175"/>
      <c r="C45" s="167"/>
      <c r="D45" s="167"/>
      <c r="E45" s="167"/>
      <c r="F45" s="167"/>
      <c r="G45" s="167"/>
      <c r="H45" s="167"/>
      <c r="I45" s="167"/>
      <c r="J45" s="167"/>
      <c r="K45" s="167"/>
      <c r="L45" s="165"/>
    </row>
    <row r="46" spans="1:12" ht="12.75">
      <c r="A46" s="28"/>
      <c r="B46" s="28"/>
      <c r="C46" s="28"/>
      <c r="D46" s="28"/>
      <c r="E46" s="28"/>
      <c r="F46" s="28"/>
      <c r="G46" s="28"/>
      <c r="H46" s="28"/>
      <c r="I46" s="28"/>
      <c r="J46" s="28"/>
      <c r="K46" s="28"/>
      <c r="L46" s="28"/>
    </row>
    <row r="47" spans="1:12" ht="12.75">
      <c r="A47" s="28"/>
      <c r="B47" s="28"/>
      <c r="C47" s="28"/>
      <c r="D47" s="28"/>
      <c r="E47" s="28"/>
      <c r="F47" s="28"/>
      <c r="G47" s="28"/>
      <c r="H47" s="28"/>
      <c r="I47" s="28"/>
      <c r="J47" s="28"/>
      <c r="K47" s="28"/>
      <c r="L47" s="28"/>
    </row>
    <row r="48" spans="1:12" ht="12.75">
      <c r="A48" s="28"/>
      <c r="B48" s="28"/>
      <c r="C48" s="28"/>
      <c r="D48" s="28"/>
      <c r="E48" s="28"/>
      <c r="F48" s="28"/>
      <c r="G48" s="28"/>
      <c r="H48" s="28"/>
      <c r="I48" s="28"/>
      <c r="J48" s="28"/>
      <c r="K48" s="28"/>
      <c r="L48" s="28"/>
    </row>
    <row r="49" spans="1:12" ht="12.75">
      <c r="A49" s="28"/>
      <c r="B49" s="28"/>
      <c r="C49" s="28"/>
      <c r="D49" s="28"/>
      <c r="E49" s="28"/>
      <c r="F49" s="28"/>
      <c r="G49" s="28"/>
      <c r="H49" s="28"/>
      <c r="I49" s="28"/>
      <c r="J49" s="28"/>
      <c r="K49" s="28"/>
      <c r="L49" s="28"/>
    </row>
    <row r="50" spans="1:12" ht="12.75">
      <c r="A50" s="28"/>
      <c r="B50" s="28"/>
      <c r="C50" s="28"/>
      <c r="D50" s="28"/>
      <c r="E50" s="28"/>
      <c r="F50" s="28"/>
      <c r="G50" s="28"/>
      <c r="H50" s="28"/>
      <c r="I50" s="28"/>
      <c r="J50" s="28"/>
      <c r="K50" s="28"/>
      <c r="L50" s="28"/>
    </row>
  </sheetData>
  <sheetProtection/>
  <mergeCells count="7">
    <mergeCell ref="A45:L45"/>
    <mergeCell ref="A29:L29"/>
    <mergeCell ref="A1:L1"/>
    <mergeCell ref="A3:L3"/>
    <mergeCell ref="A27:L27"/>
    <mergeCell ref="A23:M23"/>
    <mergeCell ref="A43:A4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K1"/>
    </sheetView>
  </sheetViews>
  <sheetFormatPr defaultColWidth="9.140625" defaultRowHeight="12.75"/>
  <cols>
    <col min="1" max="1" width="21.421875" style="0" customWidth="1"/>
    <col min="2" max="2" width="8.28125" style="0" customWidth="1"/>
    <col min="3" max="3" width="1.57421875" style="0" customWidth="1"/>
    <col min="4" max="5" width="8.28125" style="0" customWidth="1"/>
    <col min="6" max="6" width="9.28125" style="0" customWidth="1"/>
    <col min="7" max="7" width="1.7109375" style="0" customWidth="1"/>
    <col min="8" max="11" width="8.28125" style="0" customWidth="1"/>
  </cols>
  <sheetData>
    <row r="1" spans="1:11" ht="27.75" customHeight="1">
      <c r="A1" s="166" t="s">
        <v>219</v>
      </c>
      <c r="B1" s="167"/>
      <c r="C1" s="167"/>
      <c r="D1" s="167"/>
      <c r="E1" s="167"/>
      <c r="F1" s="167"/>
      <c r="G1" s="167"/>
      <c r="H1" s="167"/>
      <c r="I1" s="167"/>
      <c r="J1" s="167"/>
      <c r="K1" s="167"/>
    </row>
    <row r="2" spans="1:11" ht="7.5" customHeight="1">
      <c r="A2" s="75"/>
      <c r="B2" s="76"/>
      <c r="C2" s="76"/>
      <c r="D2" s="76"/>
      <c r="E2" s="76"/>
      <c r="F2" s="76"/>
      <c r="G2" s="76"/>
      <c r="H2" s="76"/>
      <c r="I2" s="76"/>
      <c r="J2" s="76"/>
      <c r="K2" s="76"/>
    </row>
    <row r="3" spans="1:11" ht="25.5" customHeight="1">
      <c r="A3" s="169" t="s">
        <v>209</v>
      </c>
      <c r="B3" s="169"/>
      <c r="C3" s="169"/>
      <c r="D3" s="169"/>
      <c r="E3" s="169"/>
      <c r="F3" s="169"/>
      <c r="G3" s="169"/>
      <c r="H3" s="169"/>
      <c r="I3" s="169"/>
      <c r="J3" s="169"/>
      <c r="K3" s="169"/>
    </row>
    <row r="4" spans="1:11" ht="18.75" customHeight="1">
      <c r="A4" s="74" t="s">
        <v>115</v>
      </c>
      <c r="B4" s="179" t="s">
        <v>58</v>
      </c>
      <c r="C4" s="179"/>
      <c r="D4" s="179"/>
      <c r="E4" s="179"/>
      <c r="F4" s="179"/>
      <c r="G4" s="60"/>
      <c r="H4" s="179" t="s">
        <v>7</v>
      </c>
      <c r="I4" s="179"/>
      <c r="J4" s="179"/>
      <c r="K4" s="179"/>
    </row>
    <row r="5" spans="1:11" ht="51" customHeight="1">
      <c r="A5" s="38" t="s">
        <v>116</v>
      </c>
      <c r="B5" s="10" t="s">
        <v>121</v>
      </c>
      <c r="C5" s="96" t="s">
        <v>120</v>
      </c>
      <c r="D5" s="10" t="s">
        <v>25</v>
      </c>
      <c r="E5" s="10" t="s">
        <v>9</v>
      </c>
      <c r="F5" s="10" t="s">
        <v>169</v>
      </c>
      <c r="G5" s="10"/>
      <c r="H5" s="10" t="s">
        <v>53</v>
      </c>
      <c r="I5" s="10" t="s">
        <v>10</v>
      </c>
      <c r="J5" s="10" t="s">
        <v>65</v>
      </c>
      <c r="K5" s="10" t="s">
        <v>46</v>
      </c>
    </row>
    <row r="6" spans="1:11" ht="16.5" customHeight="1">
      <c r="A6" s="29" t="s">
        <v>11</v>
      </c>
      <c r="B6" s="112">
        <f>B8+B7</f>
        <v>9101</v>
      </c>
      <c r="C6" s="112"/>
      <c r="D6" s="112">
        <f aca="true" t="shared" si="0" ref="D6:K6">D8+D7</f>
        <v>13747</v>
      </c>
      <c r="E6" s="112">
        <f t="shared" si="0"/>
        <v>56100</v>
      </c>
      <c r="F6" s="112">
        <f t="shared" si="0"/>
        <v>78948</v>
      </c>
      <c r="G6" s="112"/>
      <c r="H6" s="112">
        <f t="shared" si="0"/>
        <v>230736</v>
      </c>
      <c r="I6" s="112">
        <f t="shared" si="0"/>
        <v>44</v>
      </c>
      <c r="J6" s="112">
        <f t="shared" si="0"/>
        <v>28003</v>
      </c>
      <c r="K6" s="112">
        <f t="shared" si="0"/>
        <v>258783</v>
      </c>
    </row>
    <row r="7" spans="1:11" ht="12.75">
      <c r="A7" s="34" t="s">
        <v>13</v>
      </c>
      <c r="B7" s="4">
        <v>4255</v>
      </c>
      <c r="C7" s="4"/>
      <c r="D7" s="4">
        <v>8656</v>
      </c>
      <c r="E7" s="4">
        <v>39063</v>
      </c>
      <c r="F7" s="4">
        <f>B7+D7+E7</f>
        <v>51974</v>
      </c>
      <c r="G7" s="4"/>
      <c r="H7" s="4">
        <v>139430</v>
      </c>
      <c r="I7" s="4">
        <v>29</v>
      </c>
      <c r="J7" s="4">
        <v>15335</v>
      </c>
      <c r="K7" s="4">
        <f>H7+I7+J7</f>
        <v>154794</v>
      </c>
    </row>
    <row r="8" spans="1:11" ht="12.75">
      <c r="A8" s="34" t="s">
        <v>15</v>
      </c>
      <c r="B8" s="4">
        <v>4846</v>
      </c>
      <c r="C8" s="4"/>
      <c r="D8" s="4">
        <v>5091</v>
      </c>
      <c r="E8" s="4">
        <v>17037</v>
      </c>
      <c r="F8" s="4">
        <f>B8+D8+E8</f>
        <v>26974</v>
      </c>
      <c r="G8" s="4"/>
      <c r="H8" s="4">
        <v>91306</v>
      </c>
      <c r="I8" s="4">
        <v>15</v>
      </c>
      <c r="J8" s="4">
        <v>12668</v>
      </c>
      <c r="K8" s="4">
        <f>H8+I8+J8</f>
        <v>103989</v>
      </c>
    </row>
    <row r="9" spans="1:11" ht="27" customHeight="1">
      <c r="A9" s="52" t="s">
        <v>42</v>
      </c>
      <c r="B9" s="4">
        <f>B10+B11</f>
        <v>4698</v>
      </c>
      <c r="C9" s="4"/>
      <c r="D9" s="4">
        <f>D10+D11</f>
        <v>5079</v>
      </c>
      <c r="E9" s="4">
        <f>E10+E11</f>
        <v>25677</v>
      </c>
      <c r="F9" s="4">
        <f>F10+F11</f>
        <v>35454</v>
      </c>
      <c r="G9" s="4"/>
      <c r="H9" s="4">
        <f>H10+H11</f>
        <v>57072</v>
      </c>
      <c r="I9" s="4">
        <f>I10+I11</f>
        <v>30</v>
      </c>
      <c r="J9" s="4">
        <f>J10+J11</f>
        <v>6847</v>
      </c>
      <c r="K9" s="4">
        <f>K10+K11</f>
        <v>63949</v>
      </c>
    </row>
    <row r="10" spans="1:11" ht="12.75">
      <c r="A10" s="34" t="s">
        <v>13</v>
      </c>
      <c r="B10" s="4">
        <v>2022</v>
      </c>
      <c r="C10" s="4"/>
      <c r="D10" s="4">
        <v>3490</v>
      </c>
      <c r="E10" s="4">
        <v>18624</v>
      </c>
      <c r="F10" s="4">
        <f>B10+D10+E10</f>
        <v>24136</v>
      </c>
      <c r="G10" s="4"/>
      <c r="H10" s="4">
        <v>33259</v>
      </c>
      <c r="I10" s="4">
        <v>20</v>
      </c>
      <c r="J10" s="4">
        <v>3506</v>
      </c>
      <c r="K10" s="4">
        <f>H10+I10+J10</f>
        <v>36785</v>
      </c>
    </row>
    <row r="11" spans="1:11" ht="12.75">
      <c r="A11" s="34" t="s">
        <v>15</v>
      </c>
      <c r="B11" s="4">
        <v>2676</v>
      </c>
      <c r="C11" s="4"/>
      <c r="D11" s="4">
        <v>1589</v>
      </c>
      <c r="E11" s="4">
        <v>7053</v>
      </c>
      <c r="F11" s="4">
        <f>B11+D11+E11</f>
        <v>11318</v>
      </c>
      <c r="G11" s="4"/>
      <c r="H11" s="4">
        <v>23813</v>
      </c>
      <c r="I11" s="4">
        <v>10</v>
      </c>
      <c r="J11" s="4">
        <v>3341</v>
      </c>
      <c r="K11" s="4">
        <f>H11+I11+J11</f>
        <v>27164</v>
      </c>
    </row>
    <row r="12" spans="1:11" ht="16.5" customHeight="1">
      <c r="A12" s="29" t="s">
        <v>14</v>
      </c>
      <c r="B12" s="112">
        <f>B14+B13</f>
        <v>347</v>
      </c>
      <c r="C12" s="112"/>
      <c r="D12" s="112">
        <f aca="true" t="shared" si="1" ref="D12:K12">D14+D13</f>
        <v>763</v>
      </c>
      <c r="E12" s="112">
        <f t="shared" si="1"/>
        <v>19119</v>
      </c>
      <c r="F12" s="112">
        <f t="shared" si="1"/>
        <v>20229</v>
      </c>
      <c r="G12" s="112"/>
      <c r="H12" s="112">
        <f t="shared" si="1"/>
        <v>21177</v>
      </c>
      <c r="I12" s="112">
        <f t="shared" si="1"/>
        <v>12</v>
      </c>
      <c r="J12" s="112">
        <f t="shared" si="1"/>
        <v>637</v>
      </c>
      <c r="K12" s="112">
        <f t="shared" si="1"/>
        <v>21826</v>
      </c>
    </row>
    <row r="13" spans="1:11" ht="12.75">
      <c r="A13" s="34" t="s">
        <v>13</v>
      </c>
      <c r="B13" s="4">
        <v>181</v>
      </c>
      <c r="C13" s="4"/>
      <c r="D13" s="4">
        <v>570</v>
      </c>
      <c r="E13" s="4">
        <v>13185</v>
      </c>
      <c r="F13" s="4">
        <f>B13+D13+E13</f>
        <v>13936</v>
      </c>
      <c r="G13" s="4"/>
      <c r="H13" s="4">
        <v>13915</v>
      </c>
      <c r="I13" s="4">
        <v>6</v>
      </c>
      <c r="J13" s="4">
        <v>477</v>
      </c>
      <c r="K13" s="4">
        <f>H13+I13+J13</f>
        <v>14398</v>
      </c>
    </row>
    <row r="14" spans="1:11" ht="12.75">
      <c r="A14" s="34" t="s">
        <v>15</v>
      </c>
      <c r="B14" s="4">
        <v>166</v>
      </c>
      <c r="C14" s="4"/>
      <c r="D14" s="4">
        <v>193</v>
      </c>
      <c r="E14" s="4">
        <v>5934</v>
      </c>
      <c r="F14" s="4">
        <f>B14+D14+E14</f>
        <v>6293</v>
      </c>
      <c r="G14" s="4"/>
      <c r="H14" s="4">
        <v>7262</v>
      </c>
      <c r="I14" s="4">
        <v>6</v>
      </c>
      <c r="J14" s="4">
        <v>160</v>
      </c>
      <c r="K14" s="4">
        <f>H14+I14+J14</f>
        <v>7428</v>
      </c>
    </row>
    <row r="15" spans="1:11" ht="24.75" customHeight="1">
      <c r="A15" s="52" t="s">
        <v>42</v>
      </c>
      <c r="B15" s="4">
        <f>B17+B16</f>
        <v>221</v>
      </c>
      <c r="C15" s="4"/>
      <c r="D15" s="4">
        <f>D17+D16</f>
        <v>410</v>
      </c>
      <c r="E15" s="4">
        <f>E17+E16</f>
        <v>11411</v>
      </c>
      <c r="F15" s="4">
        <f>F17+F16</f>
        <v>12042</v>
      </c>
      <c r="G15" s="4"/>
      <c r="H15" s="4">
        <f>H17+H16</f>
        <v>9545</v>
      </c>
      <c r="I15" s="4">
        <f>SUM(I16:I17)</f>
        <v>8</v>
      </c>
      <c r="J15" s="4">
        <f>J17+J16</f>
        <v>273</v>
      </c>
      <c r="K15" s="4">
        <f>SUM(K16:K17)</f>
        <v>9826</v>
      </c>
    </row>
    <row r="16" spans="1:11" ht="12.75">
      <c r="A16" s="34" t="s">
        <v>13</v>
      </c>
      <c r="B16" s="4">
        <v>109</v>
      </c>
      <c r="C16" s="4"/>
      <c r="D16" s="4">
        <v>320</v>
      </c>
      <c r="E16" s="4">
        <v>8032</v>
      </c>
      <c r="F16" s="4">
        <f>B16+D16+E16</f>
        <v>8461</v>
      </c>
      <c r="G16" s="4"/>
      <c r="H16" s="4">
        <v>6619</v>
      </c>
      <c r="I16" s="4">
        <v>3</v>
      </c>
      <c r="J16" s="4">
        <v>207</v>
      </c>
      <c r="K16" s="4">
        <f>H16+I16+J16</f>
        <v>6829</v>
      </c>
    </row>
    <row r="17" spans="1:11" ht="12.75">
      <c r="A17" s="34" t="s">
        <v>15</v>
      </c>
      <c r="B17" s="19">
        <v>112</v>
      </c>
      <c r="C17" s="19"/>
      <c r="D17" s="19">
        <v>90</v>
      </c>
      <c r="E17" s="19">
        <v>3379</v>
      </c>
      <c r="F17" s="4">
        <f>B17+D17+E17</f>
        <v>3581</v>
      </c>
      <c r="G17" s="4"/>
      <c r="H17" s="19">
        <v>2926</v>
      </c>
      <c r="I17" s="70">
        <v>5</v>
      </c>
      <c r="J17" s="19">
        <v>66</v>
      </c>
      <c r="K17" s="4">
        <f>SUM(H17:J17)</f>
        <v>2997</v>
      </c>
    </row>
    <row r="18" spans="1:11" ht="16.5" customHeight="1">
      <c r="A18" s="29" t="s">
        <v>44</v>
      </c>
      <c r="B18" s="112">
        <f>B6+B12</f>
        <v>9448</v>
      </c>
      <c r="C18" s="112"/>
      <c r="D18" s="112">
        <f aca="true" t="shared" si="2" ref="D18:F20">D6+D12</f>
        <v>14510</v>
      </c>
      <c r="E18" s="112">
        <f t="shared" si="2"/>
        <v>75219</v>
      </c>
      <c r="F18" s="112">
        <f t="shared" si="2"/>
        <v>99177</v>
      </c>
      <c r="G18" s="112"/>
      <c r="H18" s="112">
        <f aca="true" t="shared" si="3" ref="H18:K20">H6+H12</f>
        <v>251913</v>
      </c>
      <c r="I18" s="112">
        <f t="shared" si="3"/>
        <v>56</v>
      </c>
      <c r="J18" s="112">
        <f t="shared" si="3"/>
        <v>28640</v>
      </c>
      <c r="K18" s="112">
        <f t="shared" si="3"/>
        <v>280609</v>
      </c>
    </row>
    <row r="19" spans="1:11" ht="12.75">
      <c r="A19" s="34" t="s">
        <v>13</v>
      </c>
      <c r="B19" s="4">
        <f>B7+B13</f>
        <v>4436</v>
      </c>
      <c r="C19" s="4"/>
      <c r="D19" s="4">
        <f t="shared" si="2"/>
        <v>9226</v>
      </c>
      <c r="E19" s="4">
        <f t="shared" si="2"/>
        <v>52248</v>
      </c>
      <c r="F19" s="4">
        <f t="shared" si="2"/>
        <v>65910</v>
      </c>
      <c r="G19" s="4"/>
      <c r="H19" s="4">
        <f t="shared" si="3"/>
        <v>153345</v>
      </c>
      <c r="I19" s="4">
        <f t="shared" si="3"/>
        <v>35</v>
      </c>
      <c r="J19" s="4">
        <f t="shared" si="3"/>
        <v>15812</v>
      </c>
      <c r="K19" s="4">
        <f t="shared" si="3"/>
        <v>169192</v>
      </c>
    </row>
    <row r="20" spans="1:11" ht="12.75">
      <c r="A20" s="34" t="s">
        <v>15</v>
      </c>
      <c r="B20" s="4">
        <f>B8+B14</f>
        <v>5012</v>
      </c>
      <c r="C20" s="4"/>
      <c r="D20" s="4">
        <f t="shared" si="2"/>
        <v>5284</v>
      </c>
      <c r="E20" s="4">
        <f t="shared" si="2"/>
        <v>22971</v>
      </c>
      <c r="F20" s="4">
        <f t="shared" si="2"/>
        <v>33267</v>
      </c>
      <c r="G20" s="4"/>
      <c r="H20" s="4">
        <f t="shared" si="3"/>
        <v>98568</v>
      </c>
      <c r="I20" s="4">
        <f t="shared" si="3"/>
        <v>21</v>
      </c>
      <c r="J20" s="4">
        <f t="shared" si="3"/>
        <v>12828</v>
      </c>
      <c r="K20" s="4">
        <f t="shared" si="3"/>
        <v>111417</v>
      </c>
    </row>
    <row r="21" spans="1:11" ht="24.75" customHeight="1">
      <c r="A21" s="52" t="s">
        <v>42</v>
      </c>
      <c r="B21" s="4">
        <f>B23+B22</f>
        <v>4919</v>
      </c>
      <c r="C21" s="4"/>
      <c r="D21" s="4">
        <f>D23+D22</f>
        <v>5489</v>
      </c>
      <c r="E21" s="4">
        <f>E23+E22</f>
        <v>37088</v>
      </c>
      <c r="F21" s="4">
        <f>F23+F22</f>
        <v>47496</v>
      </c>
      <c r="G21" s="4"/>
      <c r="H21" s="4">
        <f>H23+H22</f>
        <v>66617</v>
      </c>
      <c r="I21" s="4">
        <f>I23+I22</f>
        <v>37</v>
      </c>
      <c r="J21" s="4">
        <f>J23+J22</f>
        <v>7120</v>
      </c>
      <c r="K21" s="4">
        <f>K23+K22</f>
        <v>73775</v>
      </c>
    </row>
    <row r="22" spans="1:11" ht="12.75">
      <c r="A22" s="34" t="s">
        <v>13</v>
      </c>
      <c r="B22" s="4">
        <f>B10+B16</f>
        <v>2131</v>
      </c>
      <c r="C22" s="4"/>
      <c r="D22" s="4">
        <f aca="true" t="shared" si="4" ref="D22:F23">D10+D16</f>
        <v>3810</v>
      </c>
      <c r="E22" s="4">
        <f t="shared" si="4"/>
        <v>26656</v>
      </c>
      <c r="F22" s="4">
        <f t="shared" si="4"/>
        <v>32597</v>
      </c>
      <c r="G22" s="4"/>
      <c r="H22" s="4">
        <f aca="true" t="shared" si="5" ref="H22:K23">H10+H16</f>
        <v>39878</v>
      </c>
      <c r="I22" s="4">
        <f t="shared" si="5"/>
        <v>23</v>
      </c>
      <c r="J22" s="4">
        <f t="shared" si="5"/>
        <v>3713</v>
      </c>
      <c r="K22" s="4">
        <f t="shared" si="5"/>
        <v>43614</v>
      </c>
    </row>
    <row r="23" spans="1:11" ht="12.75">
      <c r="A23" s="35" t="s">
        <v>15</v>
      </c>
      <c r="B23" s="63">
        <f>B11+B17</f>
        <v>2788</v>
      </c>
      <c r="C23" s="63"/>
      <c r="D23" s="63">
        <f t="shared" si="4"/>
        <v>1679</v>
      </c>
      <c r="E23" s="63">
        <f t="shared" si="4"/>
        <v>10432</v>
      </c>
      <c r="F23" s="63">
        <f t="shared" si="4"/>
        <v>14899</v>
      </c>
      <c r="G23" s="63"/>
      <c r="H23" s="63">
        <f t="shared" si="5"/>
        <v>26739</v>
      </c>
      <c r="I23" s="63">
        <v>14</v>
      </c>
      <c r="J23" s="63">
        <f t="shared" si="5"/>
        <v>3407</v>
      </c>
      <c r="K23" s="63">
        <f t="shared" si="5"/>
        <v>30161</v>
      </c>
    </row>
    <row r="24" spans="1:11" ht="24.75" customHeight="1">
      <c r="A24" s="35"/>
      <c r="B24" s="19"/>
      <c r="C24" s="19"/>
      <c r="D24" s="19"/>
      <c r="E24" s="19"/>
      <c r="F24" s="19"/>
      <c r="G24" s="19"/>
      <c r="H24" s="19"/>
      <c r="I24" s="19"/>
      <c r="J24" s="19"/>
      <c r="K24" s="19"/>
    </row>
    <row r="25" spans="1:11" ht="36" customHeight="1">
      <c r="A25" s="173" t="s">
        <v>170</v>
      </c>
      <c r="B25" s="174"/>
      <c r="C25" s="174"/>
      <c r="D25" s="174"/>
      <c r="E25" s="174"/>
      <c r="F25" s="174"/>
      <c r="G25" s="174"/>
      <c r="H25" s="174"/>
      <c r="I25" s="174"/>
      <c r="J25" s="174"/>
      <c r="K25" s="174"/>
    </row>
    <row r="26" ht="12.75">
      <c r="A26" s="28"/>
    </row>
    <row r="27" ht="12.75">
      <c r="A27" s="28"/>
    </row>
  </sheetData>
  <sheetProtection/>
  <mergeCells count="5">
    <mergeCell ref="A25:K25"/>
    <mergeCell ref="A1:K1"/>
    <mergeCell ref="A3:K3"/>
    <mergeCell ref="B4:F4"/>
    <mergeCell ref="H4:K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L33"/>
  <sheetViews>
    <sheetView zoomScaleSheetLayoutView="100" zoomScalePageLayoutView="0" workbookViewId="0" topLeftCell="A1">
      <selection activeCell="A1" sqref="A1:K1"/>
    </sheetView>
  </sheetViews>
  <sheetFormatPr defaultColWidth="9.140625" defaultRowHeight="12.75"/>
  <cols>
    <col min="1" max="1" width="21.421875" style="0" customWidth="1"/>
    <col min="2" max="2" width="8.28125" style="0" customWidth="1"/>
    <col min="3" max="3" width="1.8515625" style="0" customWidth="1"/>
    <col min="4" max="4" width="7.28125" style="0" customWidth="1"/>
    <col min="5" max="5" width="7.140625" style="0" customWidth="1"/>
    <col min="6" max="6" width="9.28125" style="0" customWidth="1"/>
    <col min="7" max="7" width="1.8515625" style="0" customWidth="1"/>
    <col min="8" max="9" width="8.28125" style="0" customWidth="1"/>
    <col min="10" max="10" width="7.140625" style="0" customWidth="1"/>
    <col min="11" max="11" width="8.28125" style="0" customWidth="1"/>
  </cols>
  <sheetData>
    <row r="1" spans="1:11" ht="42" customHeight="1">
      <c r="A1" s="166" t="s">
        <v>220</v>
      </c>
      <c r="B1" s="167"/>
      <c r="C1" s="167"/>
      <c r="D1" s="167"/>
      <c r="E1" s="167"/>
      <c r="F1" s="167"/>
      <c r="G1" s="167"/>
      <c r="H1" s="167"/>
      <c r="I1" s="167"/>
      <c r="J1" s="167"/>
      <c r="K1" s="167"/>
    </row>
    <row r="2" spans="1:11" ht="7.5" customHeight="1">
      <c r="A2" s="75"/>
      <c r="B2" s="76"/>
      <c r="C2" s="76"/>
      <c r="D2" s="76"/>
      <c r="E2" s="76"/>
      <c r="F2" s="76"/>
      <c r="G2" s="76"/>
      <c r="H2" s="76"/>
      <c r="I2" s="76"/>
      <c r="J2" s="76"/>
      <c r="K2" s="76"/>
    </row>
    <row r="3" spans="1:11" ht="27" customHeight="1">
      <c r="A3" s="169" t="s">
        <v>210</v>
      </c>
      <c r="B3" s="169"/>
      <c r="C3" s="169"/>
      <c r="D3" s="169"/>
      <c r="E3" s="169"/>
      <c r="F3" s="169"/>
      <c r="G3" s="169"/>
      <c r="H3" s="169"/>
      <c r="I3" s="169"/>
      <c r="J3" s="169"/>
      <c r="K3" s="169"/>
    </row>
    <row r="4" spans="1:11" ht="16.5" customHeight="1">
      <c r="A4" s="74" t="s">
        <v>115</v>
      </c>
      <c r="B4" s="179" t="s">
        <v>59</v>
      </c>
      <c r="C4" s="179"/>
      <c r="D4" s="179"/>
      <c r="E4" s="179"/>
      <c r="F4" s="179"/>
      <c r="G4" s="60"/>
      <c r="H4" s="77" t="s">
        <v>7</v>
      </c>
      <c r="I4" s="77"/>
      <c r="J4" s="77"/>
      <c r="K4" s="77"/>
    </row>
    <row r="5" spans="1:11" ht="49.5" customHeight="1">
      <c r="A5" s="5" t="s">
        <v>116</v>
      </c>
      <c r="B5" s="10" t="s">
        <v>121</v>
      </c>
      <c r="C5" s="96" t="s">
        <v>120</v>
      </c>
      <c r="D5" s="10" t="s">
        <v>25</v>
      </c>
      <c r="E5" s="10" t="s">
        <v>9</v>
      </c>
      <c r="F5" s="10" t="s">
        <v>169</v>
      </c>
      <c r="G5" s="10"/>
      <c r="H5" s="10" t="s">
        <v>53</v>
      </c>
      <c r="I5" s="10" t="s">
        <v>10</v>
      </c>
      <c r="J5" s="10" t="s">
        <v>65</v>
      </c>
      <c r="K5" s="10" t="s">
        <v>50</v>
      </c>
    </row>
    <row r="6" spans="1:11" ht="16.5" customHeight="1">
      <c r="A6" s="29" t="s">
        <v>11</v>
      </c>
      <c r="B6" s="112">
        <f>B7+B8</f>
        <v>9068</v>
      </c>
      <c r="C6" s="112"/>
      <c r="D6" s="112">
        <f>D7+D8</f>
        <v>10323</v>
      </c>
      <c r="E6" s="112">
        <f>E7+E8</f>
        <v>32837</v>
      </c>
      <c r="F6" s="112">
        <f>B6+D6+E6</f>
        <v>52228</v>
      </c>
      <c r="G6" s="112"/>
      <c r="H6" s="112">
        <f>H8+H7</f>
        <v>230226</v>
      </c>
      <c r="I6" s="112">
        <f>I8+I7</f>
        <v>44</v>
      </c>
      <c r="J6" s="112">
        <f>J8+J7</f>
        <v>27992</v>
      </c>
      <c r="K6" s="112">
        <f>K8+K7</f>
        <v>258262</v>
      </c>
    </row>
    <row r="7" spans="1:11" ht="12.75">
      <c r="A7" s="34" t="s">
        <v>13</v>
      </c>
      <c r="B7" s="4">
        <v>4228</v>
      </c>
      <c r="C7" s="4"/>
      <c r="D7" s="4">
        <v>6266</v>
      </c>
      <c r="E7" s="4">
        <v>21502</v>
      </c>
      <c r="F7" s="4">
        <f>B7+D7+E7</f>
        <v>31996</v>
      </c>
      <c r="G7" s="4"/>
      <c r="H7" s="4">
        <v>138968</v>
      </c>
      <c r="I7" s="4">
        <v>29</v>
      </c>
      <c r="J7" s="4">
        <v>15326</v>
      </c>
      <c r="K7" s="4">
        <f>H7+I7+J7</f>
        <v>154323</v>
      </c>
    </row>
    <row r="8" spans="1:11" ht="12.75">
      <c r="A8" s="34" t="s">
        <v>15</v>
      </c>
      <c r="B8" s="4">
        <v>4840</v>
      </c>
      <c r="C8" s="4"/>
      <c r="D8" s="4">
        <v>4057</v>
      </c>
      <c r="E8" s="4">
        <v>11335</v>
      </c>
      <c r="F8" s="4">
        <f>B8+D8+E8</f>
        <v>20232</v>
      </c>
      <c r="G8" s="4"/>
      <c r="H8" s="4">
        <v>91258</v>
      </c>
      <c r="I8" s="4">
        <v>15</v>
      </c>
      <c r="J8" s="4">
        <v>12666</v>
      </c>
      <c r="K8" s="4">
        <f>H8+I8+J8</f>
        <v>103939</v>
      </c>
    </row>
    <row r="9" spans="1:11" ht="24.75" customHeight="1">
      <c r="A9" s="52" t="s">
        <v>42</v>
      </c>
      <c r="B9" s="4">
        <f>B11+B10</f>
        <v>4680</v>
      </c>
      <c r="C9" s="4"/>
      <c r="D9" s="4">
        <f>D11+D10</f>
        <v>3144</v>
      </c>
      <c r="E9" s="4">
        <f>E11+E10</f>
        <v>12368</v>
      </c>
      <c r="F9" s="4">
        <f>F11+F10</f>
        <v>20192</v>
      </c>
      <c r="G9" s="4"/>
      <c r="H9" s="4">
        <f>H11+H10</f>
        <v>56808</v>
      </c>
      <c r="I9" s="4">
        <f>I11+I10</f>
        <v>30</v>
      </c>
      <c r="J9" s="4">
        <f>J11+J10</f>
        <v>6843</v>
      </c>
      <c r="K9" s="4">
        <f>K11+K10</f>
        <v>63681</v>
      </c>
    </row>
    <row r="10" spans="1:11" ht="12.75">
      <c r="A10" s="34" t="s">
        <v>13</v>
      </c>
      <c r="B10" s="4">
        <v>2005</v>
      </c>
      <c r="C10" s="4"/>
      <c r="D10" s="4">
        <v>1963</v>
      </c>
      <c r="E10" s="4">
        <v>7926</v>
      </c>
      <c r="F10" s="4">
        <f aca="true" t="shared" si="0" ref="F10:F20">B10+D10+E10</f>
        <v>11894</v>
      </c>
      <c r="G10" s="4"/>
      <c r="H10" s="4">
        <v>33013</v>
      </c>
      <c r="I10" s="4">
        <v>20</v>
      </c>
      <c r="J10" s="4">
        <v>3502</v>
      </c>
      <c r="K10" s="4">
        <f>H10+I10+J10</f>
        <v>36535</v>
      </c>
    </row>
    <row r="11" spans="1:11" ht="12.75">
      <c r="A11" s="34" t="s">
        <v>15</v>
      </c>
      <c r="B11" s="4">
        <v>2675</v>
      </c>
      <c r="C11" s="4"/>
      <c r="D11" s="4">
        <v>1181</v>
      </c>
      <c r="E11" s="4">
        <v>4442</v>
      </c>
      <c r="F11" s="4">
        <f t="shared" si="0"/>
        <v>8298</v>
      </c>
      <c r="G11" s="4"/>
      <c r="H11" s="4">
        <v>23795</v>
      </c>
      <c r="I11" s="4">
        <v>10</v>
      </c>
      <c r="J11" s="4">
        <v>3341</v>
      </c>
      <c r="K11" s="4">
        <f>H11+I11+J11</f>
        <v>27146</v>
      </c>
    </row>
    <row r="12" spans="1:11" ht="18.75" customHeight="1">
      <c r="A12" s="29" t="s">
        <v>14</v>
      </c>
      <c r="B12" s="112">
        <f>B13+B14</f>
        <v>345</v>
      </c>
      <c r="C12" s="112"/>
      <c r="D12" s="112">
        <f>D13+D14</f>
        <v>539</v>
      </c>
      <c r="E12" s="112">
        <f>E13+E14</f>
        <v>12577</v>
      </c>
      <c r="F12" s="112">
        <f t="shared" si="0"/>
        <v>13461</v>
      </c>
      <c r="G12" s="112"/>
      <c r="H12" s="112">
        <f>H14+H13</f>
        <v>20839</v>
      </c>
      <c r="I12" s="112">
        <f>I14+I13</f>
        <v>12</v>
      </c>
      <c r="J12" s="112">
        <f>J14+J13</f>
        <v>637</v>
      </c>
      <c r="K12" s="112">
        <f>K14+K13</f>
        <v>21488</v>
      </c>
    </row>
    <row r="13" spans="1:11" ht="12.75">
      <c r="A13" s="34" t="s">
        <v>13</v>
      </c>
      <c r="B13" s="4">
        <v>180</v>
      </c>
      <c r="C13" s="4"/>
      <c r="D13" s="4">
        <v>411</v>
      </c>
      <c r="E13" s="4">
        <v>8171</v>
      </c>
      <c r="F13" s="4">
        <f t="shared" si="0"/>
        <v>8762</v>
      </c>
      <c r="G13" s="4"/>
      <c r="H13" s="4">
        <v>13591</v>
      </c>
      <c r="I13" s="4">
        <v>6</v>
      </c>
      <c r="J13" s="4">
        <v>477</v>
      </c>
      <c r="K13" s="4">
        <f>H13+I13+J13</f>
        <v>14074</v>
      </c>
    </row>
    <row r="14" spans="1:11" ht="12.75">
      <c r="A14" s="34" t="s">
        <v>15</v>
      </c>
      <c r="B14" s="4">
        <v>165</v>
      </c>
      <c r="C14" s="4"/>
      <c r="D14" s="4">
        <v>128</v>
      </c>
      <c r="E14" s="4">
        <v>4406</v>
      </c>
      <c r="F14" s="4">
        <f t="shared" si="0"/>
        <v>4699</v>
      </c>
      <c r="G14" s="4"/>
      <c r="H14" s="4">
        <v>7248</v>
      </c>
      <c r="I14" s="4">
        <v>6</v>
      </c>
      <c r="J14" s="4">
        <v>160</v>
      </c>
      <c r="K14" s="4">
        <f>H14+I14+J14</f>
        <v>7414</v>
      </c>
    </row>
    <row r="15" spans="1:11" ht="24.75" customHeight="1">
      <c r="A15" s="52" t="s">
        <v>42</v>
      </c>
      <c r="B15" s="4">
        <f>B17+B16</f>
        <v>220</v>
      </c>
      <c r="C15" s="4"/>
      <c r="D15" s="4">
        <f>D17+D16</f>
        <v>244</v>
      </c>
      <c r="E15" s="4">
        <f>E17+E16</f>
        <v>5488</v>
      </c>
      <c r="F15" s="4">
        <f t="shared" si="0"/>
        <v>5952</v>
      </c>
      <c r="G15" s="4"/>
      <c r="H15" s="4">
        <f>H17+H16</f>
        <v>9275</v>
      </c>
      <c r="I15" s="4">
        <f>SUM(I16:I17)</f>
        <v>8</v>
      </c>
      <c r="J15" s="4">
        <f>J17+J16</f>
        <v>273</v>
      </c>
      <c r="K15" s="4">
        <f>H15+I15+J15</f>
        <v>9556</v>
      </c>
    </row>
    <row r="16" spans="1:11" ht="12.75">
      <c r="A16" s="34" t="s">
        <v>13</v>
      </c>
      <c r="B16" s="4">
        <v>109</v>
      </c>
      <c r="C16" s="4"/>
      <c r="D16" s="4">
        <v>203</v>
      </c>
      <c r="E16" s="4">
        <v>2950</v>
      </c>
      <c r="F16" s="4">
        <f t="shared" si="0"/>
        <v>3262</v>
      </c>
      <c r="G16" s="4"/>
      <c r="H16" s="4">
        <v>6356</v>
      </c>
      <c r="I16" s="4">
        <v>3</v>
      </c>
      <c r="J16" s="4">
        <v>207</v>
      </c>
      <c r="K16" s="4">
        <f>H16+I16+J16</f>
        <v>6566</v>
      </c>
    </row>
    <row r="17" spans="1:11" ht="12.75">
      <c r="A17" s="34" t="s">
        <v>15</v>
      </c>
      <c r="B17" s="19">
        <v>111</v>
      </c>
      <c r="C17" s="19"/>
      <c r="D17" s="19">
        <v>41</v>
      </c>
      <c r="E17" s="19">
        <v>2538</v>
      </c>
      <c r="F17" s="4">
        <f t="shared" si="0"/>
        <v>2690</v>
      </c>
      <c r="G17" s="4"/>
      <c r="H17" s="19">
        <v>2919</v>
      </c>
      <c r="I17" s="70">
        <v>5</v>
      </c>
      <c r="J17" s="19">
        <v>66</v>
      </c>
      <c r="K17" s="4">
        <f>SUM(H17:J17)</f>
        <v>2990</v>
      </c>
    </row>
    <row r="18" spans="1:11" ht="18.75" customHeight="1">
      <c r="A18" s="29" t="s">
        <v>44</v>
      </c>
      <c r="B18" s="112">
        <f>B19+B20</f>
        <v>9413</v>
      </c>
      <c r="C18" s="112"/>
      <c r="D18" s="112">
        <f>D19+D20</f>
        <v>10862</v>
      </c>
      <c r="E18" s="112">
        <f>E19+E20</f>
        <v>45414</v>
      </c>
      <c r="F18" s="112">
        <f t="shared" si="0"/>
        <v>65689</v>
      </c>
      <c r="G18" s="112"/>
      <c r="H18" s="112">
        <f aca="true" t="shared" si="1" ref="H18:K20">H6+H12</f>
        <v>251065</v>
      </c>
      <c r="I18" s="112">
        <f t="shared" si="1"/>
        <v>56</v>
      </c>
      <c r="J18" s="112">
        <f t="shared" si="1"/>
        <v>28629</v>
      </c>
      <c r="K18" s="112">
        <f t="shared" si="1"/>
        <v>279750</v>
      </c>
    </row>
    <row r="19" spans="1:11" ht="12.75">
      <c r="A19" s="34" t="s">
        <v>13</v>
      </c>
      <c r="B19" s="4">
        <f>B7+B13</f>
        <v>4408</v>
      </c>
      <c r="C19" s="4"/>
      <c r="D19" s="4">
        <f>D7+D13</f>
        <v>6677</v>
      </c>
      <c r="E19" s="4">
        <f>E7+E13</f>
        <v>29673</v>
      </c>
      <c r="F19" s="4">
        <f t="shared" si="0"/>
        <v>40758</v>
      </c>
      <c r="G19" s="4"/>
      <c r="H19" s="4">
        <f t="shared" si="1"/>
        <v>152559</v>
      </c>
      <c r="I19" s="4">
        <f t="shared" si="1"/>
        <v>35</v>
      </c>
      <c r="J19" s="4">
        <f t="shared" si="1"/>
        <v>15803</v>
      </c>
      <c r="K19" s="4">
        <f t="shared" si="1"/>
        <v>168397</v>
      </c>
    </row>
    <row r="20" spans="1:11" ht="12.75">
      <c r="A20" s="34" t="s">
        <v>15</v>
      </c>
      <c r="B20" s="4">
        <f>B8+B14</f>
        <v>5005</v>
      </c>
      <c r="C20" s="4"/>
      <c r="D20" s="4">
        <f>D8+D14</f>
        <v>4185</v>
      </c>
      <c r="E20" s="4">
        <f>E8+E14</f>
        <v>15741</v>
      </c>
      <c r="F20" s="4">
        <f t="shared" si="0"/>
        <v>24931</v>
      </c>
      <c r="G20" s="4"/>
      <c r="H20" s="4">
        <f t="shared" si="1"/>
        <v>98506</v>
      </c>
      <c r="I20" s="4">
        <f t="shared" si="1"/>
        <v>21</v>
      </c>
      <c r="J20" s="4">
        <f t="shared" si="1"/>
        <v>12826</v>
      </c>
      <c r="K20" s="4">
        <f t="shared" si="1"/>
        <v>111353</v>
      </c>
    </row>
    <row r="21" spans="1:11" ht="24.75" customHeight="1">
      <c r="A21" s="52" t="s">
        <v>42</v>
      </c>
      <c r="B21" s="4">
        <f>B22+B23</f>
        <v>4900</v>
      </c>
      <c r="C21" s="4"/>
      <c r="D21" s="4">
        <f>D22+D23</f>
        <v>3388</v>
      </c>
      <c r="E21" s="4">
        <f>E22+E23</f>
        <v>17856</v>
      </c>
      <c r="F21" s="4">
        <f>F22+F23</f>
        <v>26144</v>
      </c>
      <c r="G21" s="4"/>
      <c r="H21" s="4">
        <f>H22+H23</f>
        <v>66083</v>
      </c>
      <c r="I21" s="4">
        <f>I22+I23</f>
        <v>37</v>
      </c>
      <c r="J21" s="4">
        <f>J22+J23</f>
        <v>7116</v>
      </c>
      <c r="K21" s="4">
        <f>K22+K23</f>
        <v>73237</v>
      </c>
    </row>
    <row r="22" spans="1:11" ht="12.75">
      <c r="A22" s="34" t="s">
        <v>13</v>
      </c>
      <c r="B22" s="4">
        <f>B10+B16</f>
        <v>2114</v>
      </c>
      <c r="C22" s="4"/>
      <c r="D22" s="4">
        <f aca="true" t="shared" si="2" ref="D22:F23">D10+D16</f>
        <v>2166</v>
      </c>
      <c r="E22" s="4">
        <f t="shared" si="2"/>
        <v>10876</v>
      </c>
      <c r="F22" s="4">
        <f t="shared" si="2"/>
        <v>15156</v>
      </c>
      <c r="G22" s="4"/>
      <c r="H22" s="4">
        <f aca="true" t="shared" si="3" ref="H22:K23">H10+H16</f>
        <v>39369</v>
      </c>
      <c r="I22" s="4">
        <f t="shared" si="3"/>
        <v>23</v>
      </c>
      <c r="J22" s="4">
        <f t="shared" si="3"/>
        <v>3709</v>
      </c>
      <c r="K22" s="4">
        <f t="shared" si="3"/>
        <v>43101</v>
      </c>
    </row>
    <row r="23" spans="1:11" ht="12.75">
      <c r="A23" s="35" t="s">
        <v>15</v>
      </c>
      <c r="B23" s="63">
        <f>B11+B17</f>
        <v>2786</v>
      </c>
      <c r="C23" s="63"/>
      <c r="D23" s="63">
        <f t="shared" si="2"/>
        <v>1222</v>
      </c>
      <c r="E23" s="63">
        <f t="shared" si="2"/>
        <v>6980</v>
      </c>
      <c r="F23" s="63">
        <f t="shared" si="2"/>
        <v>10988</v>
      </c>
      <c r="G23" s="63"/>
      <c r="H23" s="63">
        <f t="shared" si="3"/>
        <v>26714</v>
      </c>
      <c r="I23" s="63">
        <v>14</v>
      </c>
      <c r="J23" s="63">
        <f t="shared" si="3"/>
        <v>3407</v>
      </c>
      <c r="K23" s="63">
        <f t="shared" si="3"/>
        <v>30136</v>
      </c>
    </row>
    <row r="24" spans="1:11" ht="24" customHeight="1">
      <c r="A24" s="81"/>
      <c r="B24" s="19"/>
      <c r="C24" s="19"/>
      <c r="D24" s="19"/>
      <c r="E24" s="19"/>
      <c r="F24" s="19"/>
      <c r="G24" s="19"/>
      <c r="H24" s="19"/>
      <c r="I24" s="19"/>
      <c r="J24" s="19"/>
      <c r="K24" s="19"/>
    </row>
    <row r="25" spans="1:12" ht="37.5" customHeight="1">
      <c r="A25" s="173" t="s">
        <v>170</v>
      </c>
      <c r="B25" s="174"/>
      <c r="C25" s="174"/>
      <c r="D25" s="174"/>
      <c r="E25" s="174"/>
      <c r="F25" s="174"/>
      <c r="G25" s="174"/>
      <c r="H25" s="174"/>
      <c r="I25" s="174"/>
      <c r="J25" s="174"/>
      <c r="K25" s="174"/>
      <c r="L25" s="165"/>
    </row>
    <row r="26" spans="1:11" ht="12.75">
      <c r="A26" s="16"/>
      <c r="B26" s="16"/>
      <c r="C26" s="16"/>
      <c r="D26" s="16"/>
      <c r="E26" s="16"/>
      <c r="F26" s="16"/>
      <c r="G26" s="16"/>
      <c r="H26" s="16"/>
      <c r="I26" s="16"/>
      <c r="J26" s="16"/>
      <c r="K26" s="16"/>
    </row>
    <row r="27" spans="1:11" ht="12.75" customHeight="1">
      <c r="A27" s="16"/>
      <c r="B27" s="16"/>
      <c r="C27" s="16"/>
      <c r="D27" s="16"/>
      <c r="E27" s="16"/>
      <c r="F27" s="16"/>
      <c r="G27" s="16"/>
      <c r="H27" s="16"/>
      <c r="I27" s="16"/>
      <c r="J27" s="16"/>
      <c r="K27" s="16"/>
    </row>
    <row r="28" ht="12.75">
      <c r="A28" s="28"/>
    </row>
    <row r="31" spans="1:4" ht="12.75">
      <c r="A31" s="28"/>
      <c r="B31" s="28"/>
      <c r="C31" s="28"/>
      <c r="D31" s="28"/>
    </row>
    <row r="32" ht="12.75">
      <c r="A32" s="28"/>
    </row>
    <row r="33" ht="12.75">
      <c r="A33" s="28"/>
    </row>
  </sheetData>
  <sheetProtection/>
  <mergeCells count="4">
    <mergeCell ref="A1:K1"/>
    <mergeCell ref="A3:K3"/>
    <mergeCell ref="B4:F4"/>
    <mergeCell ref="A25:L25"/>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dimension ref="A1:K28"/>
  <sheetViews>
    <sheetView zoomScalePageLayoutView="0" workbookViewId="0" topLeftCell="A1">
      <selection activeCell="M15" sqref="M15"/>
    </sheetView>
  </sheetViews>
  <sheetFormatPr defaultColWidth="9.140625" defaultRowHeight="12.75"/>
  <cols>
    <col min="1" max="1" width="21.421875" style="0" customWidth="1"/>
    <col min="2" max="2" width="8.28125" style="0" customWidth="1"/>
    <col min="3" max="3" width="1.7109375" style="0" customWidth="1"/>
    <col min="4" max="5" width="8.28125" style="0" customWidth="1"/>
    <col min="6" max="6" width="9.7109375" style="0" customWidth="1"/>
    <col min="7" max="7" width="1.7109375" style="0" customWidth="1"/>
    <col min="8" max="8" width="8.7109375" style="0" customWidth="1"/>
    <col min="9" max="9" width="8.28125" style="0" customWidth="1"/>
    <col min="10" max="10" width="9.28125" style="0" customWidth="1"/>
    <col min="11" max="11" width="8.421875" style="0" customWidth="1"/>
  </cols>
  <sheetData>
    <row r="1" spans="1:11" ht="42" customHeight="1">
      <c r="A1" s="166" t="s">
        <v>221</v>
      </c>
      <c r="B1" s="166"/>
      <c r="C1" s="166"/>
      <c r="D1" s="166"/>
      <c r="E1" s="166"/>
      <c r="F1" s="166"/>
      <c r="G1" s="166"/>
      <c r="H1" s="166"/>
      <c r="I1" s="166"/>
      <c r="J1" s="166"/>
      <c r="K1" s="16"/>
    </row>
    <row r="2" spans="1:11" ht="7.5" customHeight="1">
      <c r="A2" s="75"/>
      <c r="B2" s="75"/>
      <c r="C2" s="75"/>
      <c r="D2" s="75"/>
      <c r="E2" s="75"/>
      <c r="F2" s="75"/>
      <c r="G2" s="75"/>
      <c r="H2" s="75"/>
      <c r="I2" s="75"/>
      <c r="J2" s="75"/>
      <c r="K2" s="16"/>
    </row>
    <row r="3" spans="1:11" ht="28.5" customHeight="1">
      <c r="A3" s="169" t="s">
        <v>211</v>
      </c>
      <c r="B3" s="169"/>
      <c r="C3" s="169"/>
      <c r="D3" s="169"/>
      <c r="E3" s="169"/>
      <c r="F3" s="169"/>
      <c r="G3" s="169"/>
      <c r="H3" s="169"/>
      <c r="I3" s="169"/>
      <c r="J3" s="169"/>
      <c r="K3" s="17"/>
    </row>
    <row r="4" spans="1:11" ht="16.5" customHeight="1">
      <c r="A4" s="74" t="s">
        <v>115</v>
      </c>
      <c r="B4" s="77" t="s">
        <v>59</v>
      </c>
      <c r="C4" s="77"/>
      <c r="D4" s="77"/>
      <c r="E4" s="77"/>
      <c r="F4" s="77"/>
      <c r="G4" s="60"/>
      <c r="H4" s="77" t="s">
        <v>7</v>
      </c>
      <c r="I4" s="77"/>
      <c r="J4" s="77"/>
      <c r="K4" s="60"/>
    </row>
    <row r="5" spans="1:11" ht="51" customHeight="1">
      <c r="A5" s="5" t="s">
        <v>116</v>
      </c>
      <c r="B5" s="10" t="s">
        <v>121</v>
      </c>
      <c r="C5" s="96" t="s">
        <v>120</v>
      </c>
      <c r="D5" s="10" t="s">
        <v>25</v>
      </c>
      <c r="E5" s="10" t="s">
        <v>9</v>
      </c>
      <c r="F5" s="10" t="s">
        <v>169</v>
      </c>
      <c r="G5" s="10"/>
      <c r="H5" s="10" t="s">
        <v>29</v>
      </c>
      <c r="I5" s="10" t="s">
        <v>41</v>
      </c>
      <c r="J5" s="10" t="s">
        <v>50</v>
      </c>
      <c r="K5" s="20"/>
    </row>
    <row r="6" spans="1:11" ht="17.25" customHeight="1">
      <c r="A6" s="29" t="s">
        <v>11</v>
      </c>
      <c r="B6" s="112">
        <f>B8+B7</f>
        <v>36</v>
      </c>
      <c r="C6" s="112"/>
      <c r="D6" s="112">
        <f>D8+D7</f>
        <v>3724</v>
      </c>
      <c r="E6" s="112">
        <f>E8+E7</f>
        <v>24982</v>
      </c>
      <c r="F6" s="112">
        <f>B6+D6+E6</f>
        <v>28742</v>
      </c>
      <c r="G6" s="112"/>
      <c r="H6" s="112">
        <f>H8+H7</f>
        <v>446</v>
      </c>
      <c r="I6" s="112">
        <f>I8+I7</f>
        <v>67</v>
      </c>
      <c r="J6" s="112">
        <f aca="true" t="shared" si="0" ref="J6:J11">H6+I6</f>
        <v>513</v>
      </c>
      <c r="K6" s="7"/>
    </row>
    <row r="7" spans="1:11" ht="12.75">
      <c r="A7" s="34" t="s">
        <v>13</v>
      </c>
      <c r="B7" s="4">
        <v>28</v>
      </c>
      <c r="C7" s="4"/>
      <c r="D7" s="4">
        <v>2565</v>
      </c>
      <c r="E7" s="4">
        <v>18848</v>
      </c>
      <c r="F7" s="4">
        <f>B7+D7+E7</f>
        <v>21441</v>
      </c>
      <c r="G7" s="4"/>
      <c r="H7" s="4">
        <v>429</v>
      </c>
      <c r="I7" s="4">
        <v>34</v>
      </c>
      <c r="J7" s="4">
        <f t="shared" si="0"/>
        <v>463</v>
      </c>
      <c r="K7" s="4"/>
    </row>
    <row r="8" spans="1:11" ht="12.75">
      <c r="A8" s="34" t="s">
        <v>15</v>
      </c>
      <c r="B8" s="4">
        <v>8</v>
      </c>
      <c r="C8" s="4"/>
      <c r="D8" s="4">
        <v>1159</v>
      </c>
      <c r="E8" s="4">
        <v>6134</v>
      </c>
      <c r="F8" s="4">
        <f>B8+D8+E8</f>
        <v>7301</v>
      </c>
      <c r="G8" s="4"/>
      <c r="H8" s="4">
        <v>17</v>
      </c>
      <c r="I8" s="4">
        <v>33</v>
      </c>
      <c r="J8" s="4">
        <f t="shared" si="0"/>
        <v>50</v>
      </c>
      <c r="K8" s="4"/>
    </row>
    <row r="9" spans="1:11" ht="25.5" customHeight="1">
      <c r="A9" s="52" t="s">
        <v>42</v>
      </c>
      <c r="B9" s="4">
        <f>SUM(B10:B11)</f>
        <v>20</v>
      </c>
      <c r="C9" s="4"/>
      <c r="D9" s="4">
        <f>D11+D10</f>
        <v>2037</v>
      </c>
      <c r="E9" s="4">
        <f>E11+E10</f>
        <v>14083</v>
      </c>
      <c r="F9" s="4">
        <f>B9+D9+E9</f>
        <v>16140</v>
      </c>
      <c r="G9" s="4"/>
      <c r="H9" s="4">
        <f>H10+H11</f>
        <v>244</v>
      </c>
      <c r="I9" s="4">
        <f>I10+I11</f>
        <v>16</v>
      </c>
      <c r="J9" s="4">
        <f t="shared" si="0"/>
        <v>260</v>
      </c>
      <c r="K9" s="4"/>
    </row>
    <row r="10" spans="1:11" ht="12.75">
      <c r="A10" s="34" t="s">
        <v>13</v>
      </c>
      <c r="B10" s="4">
        <v>17</v>
      </c>
      <c r="C10" s="4"/>
      <c r="D10" s="4">
        <v>1598</v>
      </c>
      <c r="E10" s="4">
        <v>11318</v>
      </c>
      <c r="F10" s="4">
        <f>B10+D10+E10</f>
        <v>12933</v>
      </c>
      <c r="G10" s="4"/>
      <c r="H10" s="4">
        <v>238</v>
      </c>
      <c r="I10" s="4">
        <v>5</v>
      </c>
      <c r="J10" s="4">
        <f t="shared" si="0"/>
        <v>243</v>
      </c>
      <c r="K10" s="4"/>
    </row>
    <row r="11" spans="1:11" ht="12.75">
      <c r="A11" s="34" t="s">
        <v>15</v>
      </c>
      <c r="B11" s="65">
        <v>3</v>
      </c>
      <c r="C11" s="4"/>
      <c r="D11" s="4">
        <v>439</v>
      </c>
      <c r="E11" s="4">
        <v>2765</v>
      </c>
      <c r="F11" s="4">
        <f aca="true" t="shared" si="1" ref="F11:F17">SUM(B11:E11)</f>
        <v>3207</v>
      </c>
      <c r="G11" s="4"/>
      <c r="H11" s="4">
        <v>6</v>
      </c>
      <c r="I11" s="4">
        <v>11</v>
      </c>
      <c r="J11" s="4">
        <f t="shared" si="0"/>
        <v>17</v>
      </c>
      <c r="K11" s="4"/>
    </row>
    <row r="12" spans="1:11" ht="18.75" customHeight="1">
      <c r="A12" s="29" t="s">
        <v>14</v>
      </c>
      <c r="B12" s="102" t="s">
        <v>54</v>
      </c>
      <c r="C12" s="112"/>
      <c r="D12" s="112">
        <f>D14+D13</f>
        <v>232</v>
      </c>
      <c r="E12" s="112">
        <f>E14+E13</f>
        <v>6796</v>
      </c>
      <c r="F12" s="112">
        <f t="shared" si="1"/>
        <v>7028</v>
      </c>
      <c r="G12" s="112"/>
      <c r="H12" s="112">
        <f>H14+H13</f>
        <v>329</v>
      </c>
      <c r="I12" s="102" t="s">
        <v>54</v>
      </c>
      <c r="J12" s="112">
        <f aca="true" t="shared" si="2" ref="J12:J17">H12</f>
        <v>329</v>
      </c>
      <c r="K12" s="4"/>
    </row>
    <row r="13" spans="1:11" ht="12.75">
      <c r="A13" s="34" t="s">
        <v>13</v>
      </c>
      <c r="B13" s="65" t="s">
        <v>54</v>
      </c>
      <c r="C13" s="4"/>
      <c r="D13" s="4">
        <v>163</v>
      </c>
      <c r="E13" s="4">
        <v>5221</v>
      </c>
      <c r="F13" s="4">
        <f t="shared" si="1"/>
        <v>5384</v>
      </c>
      <c r="G13" s="4"/>
      <c r="H13" s="4">
        <v>318</v>
      </c>
      <c r="I13" s="65" t="s">
        <v>54</v>
      </c>
      <c r="J13" s="4">
        <f t="shared" si="2"/>
        <v>318</v>
      </c>
      <c r="K13" s="4"/>
    </row>
    <row r="14" spans="1:11" ht="12.75">
      <c r="A14" s="34" t="s">
        <v>15</v>
      </c>
      <c r="B14" s="65" t="s">
        <v>54</v>
      </c>
      <c r="C14" s="65"/>
      <c r="D14" s="4">
        <v>69</v>
      </c>
      <c r="E14" s="4">
        <v>1575</v>
      </c>
      <c r="F14" s="4">
        <f t="shared" si="1"/>
        <v>1644</v>
      </c>
      <c r="G14" s="4"/>
      <c r="H14" s="4">
        <v>11</v>
      </c>
      <c r="I14" s="65" t="s">
        <v>54</v>
      </c>
      <c r="J14" s="4">
        <f t="shared" si="2"/>
        <v>11</v>
      </c>
      <c r="K14" s="4"/>
    </row>
    <row r="15" spans="1:11" ht="24.75" customHeight="1">
      <c r="A15" s="52" t="s">
        <v>42</v>
      </c>
      <c r="B15" s="65" t="s">
        <v>54</v>
      </c>
      <c r="C15" s="65"/>
      <c r="D15" s="4">
        <f>D17+D16</f>
        <v>170</v>
      </c>
      <c r="E15" s="4">
        <f>E17+E16</f>
        <v>4470</v>
      </c>
      <c r="F15" s="4">
        <f t="shared" si="1"/>
        <v>4640</v>
      </c>
      <c r="G15" s="4"/>
      <c r="H15" s="4">
        <f>H16+H17</f>
        <v>268</v>
      </c>
      <c r="I15" s="65" t="s">
        <v>54</v>
      </c>
      <c r="J15" s="4">
        <f t="shared" si="2"/>
        <v>268</v>
      </c>
      <c r="K15" s="4"/>
    </row>
    <row r="16" spans="1:11" ht="12.75">
      <c r="A16" s="34" t="s">
        <v>13</v>
      </c>
      <c r="B16" s="65" t="s">
        <v>54</v>
      </c>
      <c r="C16" s="65"/>
      <c r="D16" s="4">
        <v>119</v>
      </c>
      <c r="E16" s="4">
        <v>3603</v>
      </c>
      <c r="F16" s="4">
        <f t="shared" si="1"/>
        <v>3722</v>
      </c>
      <c r="G16" s="4"/>
      <c r="H16" s="4">
        <v>262</v>
      </c>
      <c r="I16" s="65" t="s">
        <v>54</v>
      </c>
      <c r="J16" s="4">
        <f t="shared" si="2"/>
        <v>262</v>
      </c>
      <c r="K16" s="4"/>
    </row>
    <row r="17" spans="1:11" ht="12.75">
      <c r="A17" s="34" t="s">
        <v>15</v>
      </c>
      <c r="B17" s="70" t="s">
        <v>54</v>
      </c>
      <c r="C17" s="70"/>
      <c r="D17" s="19">
        <v>51</v>
      </c>
      <c r="E17" s="19">
        <v>867</v>
      </c>
      <c r="F17" s="4">
        <f t="shared" si="1"/>
        <v>918</v>
      </c>
      <c r="G17" s="4"/>
      <c r="H17" s="70">
        <v>6</v>
      </c>
      <c r="I17" s="70" t="s">
        <v>54</v>
      </c>
      <c r="J17" s="4">
        <f t="shared" si="2"/>
        <v>6</v>
      </c>
      <c r="K17" s="19"/>
    </row>
    <row r="18" spans="1:10" ht="18.75" customHeight="1">
      <c r="A18" s="29" t="s">
        <v>44</v>
      </c>
      <c r="B18" s="112">
        <f>B20+B19</f>
        <v>45</v>
      </c>
      <c r="C18" s="112"/>
      <c r="D18" s="112">
        <f>D20+D19</f>
        <v>3956</v>
      </c>
      <c r="E18" s="112">
        <f>E20+E19</f>
        <v>31778</v>
      </c>
      <c r="F18" s="112">
        <f>F20+F19</f>
        <v>35770</v>
      </c>
      <c r="G18" s="112"/>
      <c r="H18" s="112">
        <f aca="true" t="shared" si="3" ref="H18:H23">H6+H12</f>
        <v>775</v>
      </c>
      <c r="I18" s="112">
        <f aca="true" t="shared" si="4" ref="I18:I23">I6</f>
        <v>67</v>
      </c>
      <c r="J18" s="112">
        <f>H18+I18</f>
        <v>842</v>
      </c>
    </row>
    <row r="19" spans="1:10" ht="12.75">
      <c r="A19" s="34" t="s">
        <v>13</v>
      </c>
      <c r="B19" s="4">
        <v>28</v>
      </c>
      <c r="C19" s="4"/>
      <c r="D19" s="4">
        <f aca="true" t="shared" si="5" ref="D19:F20">D7+D13</f>
        <v>2728</v>
      </c>
      <c r="E19" s="4">
        <f t="shared" si="5"/>
        <v>24069</v>
      </c>
      <c r="F19" s="4">
        <f t="shared" si="5"/>
        <v>26825</v>
      </c>
      <c r="G19" s="4"/>
      <c r="H19" s="4">
        <f t="shared" si="3"/>
        <v>747</v>
      </c>
      <c r="I19" s="4">
        <f t="shared" si="4"/>
        <v>34</v>
      </c>
      <c r="J19" s="4">
        <f>H19+I19</f>
        <v>781</v>
      </c>
    </row>
    <row r="20" spans="1:10" ht="12.75">
      <c r="A20" s="34" t="s">
        <v>15</v>
      </c>
      <c r="B20" s="4">
        <v>17</v>
      </c>
      <c r="C20" s="4"/>
      <c r="D20" s="4">
        <f t="shared" si="5"/>
        <v>1228</v>
      </c>
      <c r="E20" s="4">
        <f t="shared" si="5"/>
        <v>7709</v>
      </c>
      <c r="F20" s="4">
        <f t="shared" si="5"/>
        <v>8945</v>
      </c>
      <c r="G20" s="4"/>
      <c r="H20" s="4">
        <f t="shared" si="3"/>
        <v>28</v>
      </c>
      <c r="I20" s="4">
        <f t="shared" si="4"/>
        <v>33</v>
      </c>
      <c r="J20" s="4">
        <f>H20+I20</f>
        <v>61</v>
      </c>
    </row>
    <row r="21" spans="1:10" ht="24" customHeight="1">
      <c r="A21" s="52" t="s">
        <v>42</v>
      </c>
      <c r="B21" s="4">
        <f>B23+B22</f>
        <v>23</v>
      </c>
      <c r="C21" s="4"/>
      <c r="D21" s="4">
        <f>D23+D22</f>
        <v>2207</v>
      </c>
      <c r="E21" s="4">
        <f>E23+E22</f>
        <v>18553</v>
      </c>
      <c r="F21" s="4">
        <f>F23+F22</f>
        <v>20780</v>
      </c>
      <c r="G21" s="4"/>
      <c r="H21" s="4">
        <f t="shared" si="3"/>
        <v>512</v>
      </c>
      <c r="I21" s="4">
        <f t="shared" si="4"/>
        <v>16</v>
      </c>
      <c r="J21" s="4">
        <f>J9+J15</f>
        <v>528</v>
      </c>
    </row>
    <row r="22" spans="1:10" ht="12.75">
      <c r="A22" s="51" t="s">
        <v>13</v>
      </c>
      <c r="B22" s="4">
        <v>17</v>
      </c>
      <c r="C22" s="4"/>
      <c r="D22" s="4">
        <f aca="true" t="shared" si="6" ref="D22:F23">D10+D16</f>
        <v>1717</v>
      </c>
      <c r="E22" s="4">
        <f t="shared" si="6"/>
        <v>14921</v>
      </c>
      <c r="F22" s="4">
        <f t="shared" si="6"/>
        <v>16655</v>
      </c>
      <c r="G22" s="4"/>
      <c r="H22" s="4">
        <f t="shared" si="3"/>
        <v>500</v>
      </c>
      <c r="I22" s="4">
        <f t="shared" si="4"/>
        <v>5</v>
      </c>
      <c r="J22" s="4">
        <f>J10+J16</f>
        <v>505</v>
      </c>
    </row>
    <row r="23" spans="1:11" ht="12.75">
      <c r="A23" s="35" t="s">
        <v>15</v>
      </c>
      <c r="B23" s="63">
        <v>6</v>
      </c>
      <c r="C23" s="63"/>
      <c r="D23" s="63">
        <f t="shared" si="6"/>
        <v>490</v>
      </c>
      <c r="E23" s="63">
        <f t="shared" si="6"/>
        <v>3632</v>
      </c>
      <c r="F23" s="63">
        <f t="shared" si="6"/>
        <v>4125</v>
      </c>
      <c r="G23" s="63"/>
      <c r="H23" s="63">
        <f t="shared" si="3"/>
        <v>12</v>
      </c>
      <c r="I23" s="63">
        <f t="shared" si="4"/>
        <v>11</v>
      </c>
      <c r="J23" s="63">
        <f>J11+J17</f>
        <v>23</v>
      </c>
      <c r="K23" s="6"/>
    </row>
    <row r="24" spans="1:11" ht="23.25" customHeight="1">
      <c r="A24" s="35"/>
      <c r="B24" s="19"/>
      <c r="C24" s="19"/>
      <c r="D24" s="19"/>
      <c r="E24" s="19"/>
      <c r="F24" s="19"/>
      <c r="G24" s="19"/>
      <c r="H24" s="19"/>
      <c r="I24" s="19"/>
      <c r="J24" s="19"/>
      <c r="K24" s="6"/>
    </row>
    <row r="25" spans="1:10" ht="27" customHeight="1">
      <c r="A25" s="173" t="s">
        <v>206</v>
      </c>
      <c r="B25" s="174"/>
      <c r="C25" s="174"/>
      <c r="D25" s="174"/>
      <c r="E25" s="174"/>
      <c r="F25" s="174"/>
      <c r="G25" s="174"/>
      <c r="H25" s="174"/>
      <c r="I25" s="174"/>
      <c r="J25" s="174"/>
    </row>
    <row r="26" ht="12.75">
      <c r="A26" s="28"/>
    </row>
    <row r="27" ht="12.75">
      <c r="A27" s="28"/>
    </row>
    <row r="28" ht="12.75">
      <c r="A28" s="28"/>
    </row>
  </sheetData>
  <sheetProtection/>
  <mergeCells count="3">
    <mergeCell ref="A1:J1"/>
    <mergeCell ref="A3:J3"/>
    <mergeCell ref="A25:J25"/>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A1" sqref="A1:M1"/>
    </sheetView>
  </sheetViews>
  <sheetFormatPr defaultColWidth="9.140625" defaultRowHeight="12.75"/>
  <cols>
    <col min="1" max="1" width="11.28125" style="0" customWidth="1"/>
    <col min="2" max="2" width="9.28125" style="0" customWidth="1"/>
    <col min="3" max="3" width="1.7109375" style="0" customWidth="1"/>
    <col min="4" max="4" width="8.28125" style="0" customWidth="1"/>
    <col min="5" max="5" width="1.57421875" style="0" customWidth="1"/>
    <col min="6" max="6" width="8.00390625" style="0" customWidth="1"/>
    <col min="7" max="7" width="7.57421875" style="0" customWidth="1"/>
    <col min="8" max="8" width="9.57421875" style="0" customWidth="1"/>
    <col min="9" max="9" width="1.7109375" style="0" customWidth="1"/>
    <col min="10" max="10" width="8.57421875" style="0" customWidth="1"/>
    <col min="11" max="11" width="8.00390625" style="0" customWidth="1"/>
    <col min="12" max="12" width="7.57421875" style="0" customWidth="1"/>
    <col min="13" max="13" width="7.8515625" style="0" customWidth="1"/>
  </cols>
  <sheetData>
    <row r="1" spans="1:13" ht="27.75" customHeight="1">
      <c r="A1" s="166" t="s">
        <v>222</v>
      </c>
      <c r="B1" s="167"/>
      <c r="C1" s="167"/>
      <c r="D1" s="167"/>
      <c r="E1" s="167"/>
      <c r="F1" s="167"/>
      <c r="G1" s="167"/>
      <c r="H1" s="167"/>
      <c r="I1" s="167"/>
      <c r="J1" s="167"/>
      <c r="K1" s="167"/>
      <c r="L1" s="167"/>
      <c r="M1" s="167"/>
    </row>
    <row r="2" spans="1:13" ht="7.5" customHeight="1">
      <c r="A2" s="75"/>
      <c r="B2" s="76"/>
      <c r="C2" s="76"/>
      <c r="D2" s="76"/>
      <c r="E2" s="76"/>
      <c r="F2" s="76"/>
      <c r="G2" s="76"/>
      <c r="H2" s="76"/>
      <c r="I2" s="76"/>
      <c r="J2" s="76"/>
      <c r="K2" s="76"/>
      <c r="L2" s="76"/>
      <c r="M2" s="76"/>
    </row>
    <row r="3" spans="1:13" ht="25.5" customHeight="1">
      <c r="A3" s="169" t="s">
        <v>171</v>
      </c>
      <c r="B3" s="169"/>
      <c r="C3" s="169"/>
      <c r="D3" s="169"/>
      <c r="E3" s="169"/>
      <c r="F3" s="169"/>
      <c r="G3" s="169"/>
      <c r="H3" s="169"/>
      <c r="I3" s="169"/>
      <c r="J3" s="169"/>
      <c r="K3" s="169"/>
      <c r="L3" s="169"/>
      <c r="M3" s="169"/>
    </row>
    <row r="4" spans="1:14" ht="27" customHeight="1">
      <c r="A4" s="131" t="s">
        <v>117</v>
      </c>
      <c r="B4" s="120" t="s">
        <v>60</v>
      </c>
      <c r="C4" s="84"/>
      <c r="D4" s="180" t="s">
        <v>61</v>
      </c>
      <c r="E4" s="180"/>
      <c r="F4" s="181"/>
      <c r="G4" s="181"/>
      <c r="H4" s="181"/>
      <c r="I4" s="21"/>
      <c r="J4" s="180" t="s">
        <v>62</v>
      </c>
      <c r="K4" s="181"/>
      <c r="L4" s="181"/>
      <c r="M4" s="83"/>
      <c r="N4" s="37"/>
    </row>
    <row r="5" spans="1:14" ht="48.75" customHeight="1">
      <c r="A5" s="5" t="s">
        <v>151</v>
      </c>
      <c r="B5" s="10" t="s">
        <v>107</v>
      </c>
      <c r="C5" s="10"/>
      <c r="D5" s="10" t="s">
        <v>121</v>
      </c>
      <c r="E5" s="96" t="s">
        <v>120</v>
      </c>
      <c r="F5" s="10" t="s">
        <v>108</v>
      </c>
      <c r="G5" s="10" t="s">
        <v>9</v>
      </c>
      <c r="H5" s="10" t="s">
        <v>169</v>
      </c>
      <c r="I5" s="10"/>
      <c r="J5" s="10" t="s">
        <v>53</v>
      </c>
      <c r="K5" s="10" t="s">
        <v>10</v>
      </c>
      <c r="L5" s="10" t="s">
        <v>106</v>
      </c>
      <c r="M5" s="10" t="s">
        <v>46</v>
      </c>
      <c r="N5" s="20"/>
    </row>
    <row r="6" spans="1:14" ht="18.75" customHeight="1">
      <c r="A6" s="108" t="s">
        <v>13</v>
      </c>
      <c r="B6" s="116">
        <v>100</v>
      </c>
      <c r="C6" s="116"/>
      <c r="D6" s="116">
        <v>100</v>
      </c>
      <c r="E6" s="116"/>
      <c r="F6" s="116">
        <v>100</v>
      </c>
      <c r="G6" s="116">
        <v>100</v>
      </c>
      <c r="H6" s="116">
        <v>100</v>
      </c>
      <c r="I6" s="116"/>
      <c r="J6" s="116">
        <v>100</v>
      </c>
      <c r="K6" s="116">
        <v>100</v>
      </c>
      <c r="L6" s="116">
        <v>100</v>
      </c>
      <c r="M6" s="116">
        <v>100</v>
      </c>
      <c r="N6" s="7"/>
    </row>
    <row r="7" spans="1:14" ht="12.75">
      <c r="A7" s="13" t="s">
        <v>23</v>
      </c>
      <c r="B7" s="135">
        <v>0</v>
      </c>
      <c r="C7" s="106"/>
      <c r="D7" s="7">
        <v>7.7</v>
      </c>
      <c r="E7" s="97"/>
      <c r="F7" s="135">
        <v>0</v>
      </c>
      <c r="G7" s="135">
        <v>0</v>
      </c>
      <c r="H7" s="7">
        <v>0.5</v>
      </c>
      <c r="I7" s="97"/>
      <c r="J7" s="7">
        <v>5.4</v>
      </c>
      <c r="K7" s="135" t="s">
        <v>54</v>
      </c>
      <c r="L7" s="7">
        <v>4.1</v>
      </c>
      <c r="M7" s="7">
        <v>5.3</v>
      </c>
      <c r="N7" s="4"/>
    </row>
    <row r="8" spans="1:14" ht="12.75">
      <c r="A8" s="3" t="s">
        <v>24</v>
      </c>
      <c r="B8" s="7">
        <v>19.5</v>
      </c>
      <c r="C8" s="97"/>
      <c r="D8" s="7">
        <v>77.4</v>
      </c>
      <c r="E8" s="97"/>
      <c r="F8" s="7">
        <v>63.1</v>
      </c>
      <c r="G8" s="7">
        <v>39.6</v>
      </c>
      <c r="H8" s="7">
        <v>40.3</v>
      </c>
      <c r="I8" s="97"/>
      <c r="J8" s="7">
        <v>49</v>
      </c>
      <c r="K8" s="135" t="s">
        <v>54</v>
      </c>
      <c r="L8" s="7">
        <v>40.1</v>
      </c>
      <c r="M8" s="7">
        <v>48.1</v>
      </c>
      <c r="N8" s="4"/>
    </row>
    <row r="9" spans="1:14" ht="12.75">
      <c r="A9" s="3" t="s">
        <v>16</v>
      </c>
      <c r="B9" s="7">
        <v>20.4</v>
      </c>
      <c r="C9" s="97"/>
      <c r="D9" s="7">
        <v>7.8</v>
      </c>
      <c r="E9" s="97"/>
      <c r="F9" s="7">
        <v>13.9</v>
      </c>
      <c r="G9" s="7">
        <v>17.9</v>
      </c>
      <c r="H9" s="7">
        <v>17.3</v>
      </c>
      <c r="I9" s="97"/>
      <c r="J9" s="7">
        <v>22.4</v>
      </c>
      <c r="K9" s="7">
        <v>29.4</v>
      </c>
      <c r="L9" s="7">
        <v>22</v>
      </c>
      <c r="M9" s="7">
        <v>22.3</v>
      </c>
      <c r="N9" s="4"/>
    </row>
    <row r="10" spans="1:14" ht="12.75">
      <c r="A10" s="3" t="s">
        <v>17</v>
      </c>
      <c r="B10" s="7">
        <v>21.6</v>
      </c>
      <c r="C10" s="97"/>
      <c r="D10" s="7">
        <v>2.9</v>
      </c>
      <c r="E10" s="97"/>
      <c r="F10" s="7">
        <v>7</v>
      </c>
      <c r="G10" s="7">
        <v>14.8</v>
      </c>
      <c r="H10" s="7">
        <v>14.6</v>
      </c>
      <c r="I10" s="97"/>
      <c r="J10" s="7">
        <v>9.4</v>
      </c>
      <c r="K10" s="7">
        <v>32.4</v>
      </c>
      <c r="L10" s="7">
        <v>12.6</v>
      </c>
      <c r="M10" s="7">
        <v>9.7</v>
      </c>
      <c r="N10" s="4"/>
    </row>
    <row r="11" spans="1:14" ht="12.75">
      <c r="A11" s="3" t="s">
        <v>18</v>
      </c>
      <c r="B11" s="7">
        <v>17.9</v>
      </c>
      <c r="C11" s="97"/>
      <c r="D11" s="7">
        <v>2.3</v>
      </c>
      <c r="E11" s="97"/>
      <c r="F11" s="7">
        <v>6.8</v>
      </c>
      <c r="G11" s="7">
        <v>12.5</v>
      </c>
      <c r="H11" s="7">
        <v>12.4</v>
      </c>
      <c r="I11" s="97"/>
      <c r="J11" s="7">
        <v>7.1</v>
      </c>
      <c r="K11" s="7">
        <v>14.7</v>
      </c>
      <c r="L11" s="7">
        <v>9.9</v>
      </c>
      <c r="M11" s="7">
        <v>7.4</v>
      </c>
      <c r="N11" s="4"/>
    </row>
    <row r="12" spans="1:14" ht="12.75">
      <c r="A12" s="3" t="s">
        <v>19</v>
      </c>
      <c r="B12" s="7">
        <v>12.6</v>
      </c>
      <c r="C12" s="97"/>
      <c r="D12" s="7">
        <v>1.1</v>
      </c>
      <c r="E12" s="97"/>
      <c r="F12" s="7">
        <v>5.5</v>
      </c>
      <c r="G12" s="7">
        <v>8.8</v>
      </c>
      <c r="H12" s="7">
        <v>8.7</v>
      </c>
      <c r="I12" s="97"/>
      <c r="J12" s="7">
        <v>4.6</v>
      </c>
      <c r="K12" s="7">
        <v>17.6</v>
      </c>
      <c r="L12" s="7">
        <v>6.9</v>
      </c>
      <c r="M12" s="7">
        <v>4.9</v>
      </c>
      <c r="N12" s="4"/>
    </row>
    <row r="13" spans="1:14" ht="12.75">
      <c r="A13" s="3" t="s">
        <v>20</v>
      </c>
      <c r="B13" s="7">
        <v>6.2</v>
      </c>
      <c r="C13" s="97"/>
      <c r="D13" s="7">
        <v>0.6</v>
      </c>
      <c r="E13" s="97"/>
      <c r="F13" s="7">
        <v>2.5</v>
      </c>
      <c r="G13" s="7">
        <v>4.8</v>
      </c>
      <c r="H13" s="7">
        <v>4.6</v>
      </c>
      <c r="I13" s="97"/>
      <c r="J13" s="7">
        <v>1.7</v>
      </c>
      <c r="K13" s="7">
        <v>5.9</v>
      </c>
      <c r="L13" s="7">
        <v>3.4</v>
      </c>
      <c r="M13" s="7">
        <v>1.9</v>
      </c>
      <c r="N13" s="4"/>
    </row>
    <row r="14" spans="1:14" ht="12.75">
      <c r="A14" s="3" t="s">
        <v>21</v>
      </c>
      <c r="B14" s="7">
        <v>1.8</v>
      </c>
      <c r="C14" s="97"/>
      <c r="D14" s="7">
        <v>0.2</v>
      </c>
      <c r="E14" s="97"/>
      <c r="F14" s="7">
        <v>1.1</v>
      </c>
      <c r="G14" s="7">
        <v>1.5</v>
      </c>
      <c r="H14" s="7">
        <v>1.5</v>
      </c>
      <c r="I14" s="97"/>
      <c r="J14" s="7">
        <v>0.4</v>
      </c>
      <c r="K14" s="135" t="s">
        <v>54</v>
      </c>
      <c r="L14" s="7">
        <v>0.9</v>
      </c>
      <c r="M14" s="7">
        <v>0.5</v>
      </c>
      <c r="N14" s="4"/>
    </row>
    <row r="15" spans="1:14" ht="12.75">
      <c r="A15" s="3" t="s">
        <v>22</v>
      </c>
      <c r="B15" s="135" t="s">
        <v>54</v>
      </c>
      <c r="C15" s="97"/>
      <c r="D15" s="135">
        <v>0</v>
      </c>
      <c r="E15" s="106"/>
      <c r="F15" s="135" t="s">
        <v>54</v>
      </c>
      <c r="G15" s="7">
        <v>0</v>
      </c>
      <c r="H15" s="7">
        <v>0</v>
      </c>
      <c r="I15" s="97"/>
      <c r="J15" s="7">
        <v>0</v>
      </c>
      <c r="K15" s="135" t="s">
        <v>54</v>
      </c>
      <c r="L15" s="135">
        <v>0</v>
      </c>
      <c r="M15" s="7">
        <v>0</v>
      </c>
      <c r="N15" s="4"/>
    </row>
    <row r="16" spans="1:14" ht="12.75">
      <c r="A16" s="3" t="s">
        <v>129</v>
      </c>
      <c r="B16" s="4">
        <v>14844</v>
      </c>
      <c r="C16" s="91"/>
      <c r="D16" s="4">
        <v>4354</v>
      </c>
      <c r="E16" s="91"/>
      <c r="F16" s="4">
        <v>7817</v>
      </c>
      <c r="G16" s="4">
        <v>40704</v>
      </c>
      <c r="H16" s="4">
        <v>67719</v>
      </c>
      <c r="I16" s="91"/>
      <c r="J16" s="4">
        <v>146202</v>
      </c>
      <c r="K16" s="4">
        <v>34</v>
      </c>
      <c r="L16" s="4">
        <v>15677</v>
      </c>
      <c r="M16" s="4">
        <v>161913</v>
      </c>
      <c r="N16" s="4"/>
    </row>
    <row r="17" spans="2:14" ht="16.5" customHeight="1">
      <c r="B17" s="91"/>
      <c r="C17" s="91"/>
      <c r="D17" s="4"/>
      <c r="E17" s="91"/>
      <c r="F17" s="91"/>
      <c r="G17" s="91"/>
      <c r="H17" s="91"/>
      <c r="I17" s="91"/>
      <c r="J17" s="91"/>
      <c r="K17" s="91"/>
      <c r="L17" s="4"/>
      <c r="M17" s="91"/>
      <c r="N17" s="4"/>
    </row>
    <row r="18" spans="1:14" ht="16.5" customHeight="1">
      <c r="A18" s="14" t="s">
        <v>15</v>
      </c>
      <c r="B18" s="116">
        <v>100</v>
      </c>
      <c r="C18" s="116"/>
      <c r="D18" s="116">
        <v>100</v>
      </c>
      <c r="E18" s="116"/>
      <c r="F18" s="116">
        <v>100</v>
      </c>
      <c r="G18" s="116">
        <v>100</v>
      </c>
      <c r="H18" s="116">
        <v>100</v>
      </c>
      <c r="I18" s="116"/>
      <c r="J18" s="116">
        <v>100</v>
      </c>
      <c r="K18" s="116">
        <v>100</v>
      </c>
      <c r="L18" s="116">
        <v>100</v>
      </c>
      <c r="M18" s="116">
        <v>100</v>
      </c>
      <c r="N18" s="4"/>
    </row>
    <row r="19" spans="1:14" ht="12.75">
      <c r="A19" s="13" t="s">
        <v>23</v>
      </c>
      <c r="B19" s="135">
        <v>0</v>
      </c>
      <c r="C19" s="106"/>
      <c r="D19" s="7">
        <v>8.2</v>
      </c>
      <c r="E19" s="97"/>
      <c r="F19" s="135">
        <v>0</v>
      </c>
      <c r="G19" s="135">
        <v>0.1</v>
      </c>
      <c r="H19" s="7">
        <v>1.2</v>
      </c>
      <c r="I19" s="97"/>
      <c r="J19" s="7">
        <v>6.1</v>
      </c>
      <c r="K19" s="135" t="s">
        <v>54</v>
      </c>
      <c r="L19" s="7">
        <v>5.6</v>
      </c>
      <c r="M19" s="7">
        <v>6</v>
      </c>
      <c r="N19" s="4"/>
    </row>
    <row r="20" spans="1:14" ht="12.75">
      <c r="A20" s="3" t="s">
        <v>24</v>
      </c>
      <c r="B20" s="7">
        <v>30.1</v>
      </c>
      <c r="C20" s="97"/>
      <c r="D20" s="7">
        <v>79.9</v>
      </c>
      <c r="E20" s="97"/>
      <c r="F20" s="7">
        <v>68.9</v>
      </c>
      <c r="G20" s="7">
        <v>54.8</v>
      </c>
      <c r="H20" s="7">
        <v>56.1</v>
      </c>
      <c r="I20" s="97"/>
      <c r="J20" s="7">
        <v>55.9</v>
      </c>
      <c r="K20" s="7">
        <v>11.1</v>
      </c>
      <c r="L20" s="7">
        <v>46.7</v>
      </c>
      <c r="M20" s="7">
        <v>54.8</v>
      </c>
      <c r="N20" s="4"/>
    </row>
    <row r="21" spans="1:14" ht="12.75">
      <c r="A21" s="3" t="s">
        <v>16</v>
      </c>
      <c r="B21" s="7">
        <v>18</v>
      </c>
      <c r="C21" s="97"/>
      <c r="D21" s="7">
        <v>7.7</v>
      </c>
      <c r="E21" s="97"/>
      <c r="F21" s="7">
        <v>16.6</v>
      </c>
      <c r="G21" s="7">
        <v>17.4</v>
      </c>
      <c r="H21" s="7">
        <v>16</v>
      </c>
      <c r="I21" s="97"/>
      <c r="J21" s="7">
        <v>25.4</v>
      </c>
      <c r="K21" s="7">
        <v>33.3</v>
      </c>
      <c r="L21" s="7">
        <v>25.7</v>
      </c>
      <c r="M21" s="7">
        <v>25.4</v>
      </c>
      <c r="N21" s="4"/>
    </row>
    <row r="22" spans="1:14" ht="12.75">
      <c r="A22" s="3" t="s">
        <v>17</v>
      </c>
      <c r="B22" s="7">
        <v>17</v>
      </c>
      <c r="C22" s="97"/>
      <c r="D22" s="7">
        <v>2.5</v>
      </c>
      <c r="E22" s="97"/>
      <c r="F22" s="7">
        <v>5.2</v>
      </c>
      <c r="G22" s="7">
        <v>10.2</v>
      </c>
      <c r="H22" s="7">
        <v>9.6</v>
      </c>
      <c r="I22" s="97"/>
      <c r="J22" s="7">
        <v>6.9</v>
      </c>
      <c r="K22" s="7">
        <v>16.7</v>
      </c>
      <c r="L22" s="7">
        <v>11.2</v>
      </c>
      <c r="M22" s="7">
        <v>7.4</v>
      </c>
      <c r="N22" s="4"/>
    </row>
    <row r="23" spans="1:14" ht="12.75">
      <c r="A23" s="3" t="s">
        <v>18</v>
      </c>
      <c r="B23" s="7">
        <v>13.6</v>
      </c>
      <c r="C23" s="97"/>
      <c r="D23" s="7">
        <v>0.9</v>
      </c>
      <c r="E23" s="97"/>
      <c r="F23" s="7">
        <v>3.4</v>
      </c>
      <c r="G23" s="7">
        <v>7.5</v>
      </c>
      <c r="H23" s="7">
        <v>7</v>
      </c>
      <c r="I23" s="97"/>
      <c r="J23" s="7">
        <v>3.1</v>
      </c>
      <c r="K23" s="7">
        <v>16.7</v>
      </c>
      <c r="L23" s="7">
        <v>5.8</v>
      </c>
      <c r="M23" s="7">
        <v>3.4</v>
      </c>
      <c r="N23" s="4"/>
    </row>
    <row r="24" spans="1:14" ht="12.75">
      <c r="A24" s="3" t="s">
        <v>19</v>
      </c>
      <c r="B24" s="7">
        <v>11.2</v>
      </c>
      <c r="C24" s="97"/>
      <c r="D24" s="7">
        <v>0.5</v>
      </c>
      <c r="E24" s="97"/>
      <c r="F24" s="7">
        <v>3.2</v>
      </c>
      <c r="G24" s="7">
        <v>5.7</v>
      </c>
      <c r="H24" s="7">
        <v>5.5</v>
      </c>
      <c r="I24" s="97"/>
      <c r="J24" s="7">
        <v>1.8</v>
      </c>
      <c r="K24" s="7">
        <v>5.6</v>
      </c>
      <c r="L24" s="7">
        <v>3.1</v>
      </c>
      <c r="M24" s="7">
        <v>2</v>
      </c>
      <c r="N24" s="4"/>
    </row>
    <row r="25" spans="1:14" ht="12.75">
      <c r="A25" s="3" t="s">
        <v>20</v>
      </c>
      <c r="B25" s="7">
        <v>7.5</v>
      </c>
      <c r="C25" s="97"/>
      <c r="D25" s="7">
        <v>0.2</v>
      </c>
      <c r="E25" s="97"/>
      <c r="F25" s="7">
        <v>2.1</v>
      </c>
      <c r="G25" s="7">
        <v>3.3</v>
      </c>
      <c r="H25" s="7">
        <v>3.4</v>
      </c>
      <c r="I25" s="97"/>
      <c r="J25" s="7">
        <v>0.7</v>
      </c>
      <c r="K25" s="135">
        <v>11.1</v>
      </c>
      <c r="L25" s="7">
        <v>1.6</v>
      </c>
      <c r="M25" s="7">
        <v>0.8</v>
      </c>
      <c r="N25" s="4"/>
    </row>
    <row r="26" spans="1:14" ht="12.75">
      <c r="A26" s="3" t="s">
        <v>21</v>
      </c>
      <c r="B26" s="7">
        <v>2.5</v>
      </c>
      <c r="C26" s="97"/>
      <c r="D26" s="135">
        <v>0.1</v>
      </c>
      <c r="E26" s="97"/>
      <c r="F26" s="7">
        <v>0.7</v>
      </c>
      <c r="G26" s="7">
        <v>1.1</v>
      </c>
      <c r="H26" s="7">
        <v>1.1</v>
      </c>
      <c r="I26" s="97"/>
      <c r="J26" s="7">
        <v>0.2</v>
      </c>
      <c r="K26" s="135">
        <v>5.6</v>
      </c>
      <c r="L26" s="7">
        <v>0.4</v>
      </c>
      <c r="M26" s="7">
        <v>0.2</v>
      </c>
      <c r="N26" s="4"/>
    </row>
    <row r="27" spans="1:14" ht="12.75">
      <c r="A27" s="3" t="s">
        <v>22</v>
      </c>
      <c r="B27" s="135" t="s">
        <v>54</v>
      </c>
      <c r="C27" s="106"/>
      <c r="D27" s="135" t="s">
        <v>54</v>
      </c>
      <c r="E27" s="106"/>
      <c r="F27" s="135">
        <v>0</v>
      </c>
      <c r="G27" s="7">
        <v>0</v>
      </c>
      <c r="H27" s="7">
        <v>0</v>
      </c>
      <c r="I27" s="97"/>
      <c r="J27" s="7">
        <v>0</v>
      </c>
      <c r="K27" s="135" t="s">
        <v>54</v>
      </c>
      <c r="L27" s="135">
        <v>0</v>
      </c>
      <c r="M27" s="7">
        <v>0</v>
      </c>
      <c r="N27" s="4"/>
    </row>
    <row r="28" spans="1:14" ht="12.75">
      <c r="A28" s="21" t="s">
        <v>130</v>
      </c>
      <c r="B28" s="19">
        <v>5908</v>
      </c>
      <c r="C28" s="92"/>
      <c r="D28" s="19">
        <v>4931</v>
      </c>
      <c r="E28" s="92"/>
      <c r="F28" s="19">
        <v>4707</v>
      </c>
      <c r="G28" s="19">
        <v>17655</v>
      </c>
      <c r="H28" s="19">
        <v>33201</v>
      </c>
      <c r="I28" s="92"/>
      <c r="J28" s="19">
        <v>94055</v>
      </c>
      <c r="K28" s="19">
        <v>18</v>
      </c>
      <c r="L28" s="19">
        <v>12768</v>
      </c>
      <c r="M28" s="19">
        <v>106841</v>
      </c>
      <c r="N28" s="19"/>
    </row>
    <row r="29" spans="4:14" ht="12.75">
      <c r="D29" s="104"/>
      <c r="N29" s="19"/>
    </row>
    <row r="30" spans="1:13" ht="16.5" customHeight="1">
      <c r="A30" s="29" t="s">
        <v>4</v>
      </c>
      <c r="B30" s="116">
        <v>100</v>
      </c>
      <c r="C30" s="116"/>
      <c r="D30" s="116">
        <v>100</v>
      </c>
      <c r="E30" s="116"/>
      <c r="F30" s="116">
        <v>100</v>
      </c>
      <c r="G30" s="116">
        <v>100</v>
      </c>
      <c r="H30" s="116">
        <v>100</v>
      </c>
      <c r="I30" s="116"/>
      <c r="J30" s="116">
        <v>100</v>
      </c>
      <c r="K30" s="116">
        <v>100</v>
      </c>
      <c r="L30" s="116">
        <v>100</v>
      </c>
      <c r="M30" s="116">
        <v>100</v>
      </c>
    </row>
    <row r="31" spans="1:13" ht="12.75">
      <c r="A31" s="13" t="s">
        <v>23</v>
      </c>
      <c r="B31" s="135">
        <v>0</v>
      </c>
      <c r="C31" s="106"/>
      <c r="D31" s="7">
        <v>7.9</v>
      </c>
      <c r="E31" s="97"/>
      <c r="F31" s="135">
        <v>0</v>
      </c>
      <c r="G31" s="135">
        <v>0</v>
      </c>
      <c r="H31" s="7">
        <v>0.8</v>
      </c>
      <c r="I31" s="97"/>
      <c r="J31" s="7">
        <v>5.6</v>
      </c>
      <c r="K31" s="135" t="s">
        <v>54</v>
      </c>
      <c r="L31" s="7">
        <v>4.8</v>
      </c>
      <c r="M31" s="7">
        <v>5.6</v>
      </c>
    </row>
    <row r="32" spans="1:13" ht="12.75">
      <c r="A32" s="3" t="s">
        <v>24</v>
      </c>
      <c r="B32" s="7">
        <v>22.5</v>
      </c>
      <c r="C32" s="97"/>
      <c r="D32" s="7">
        <v>78.8</v>
      </c>
      <c r="E32" s="97"/>
      <c r="F32" s="7">
        <v>65.3</v>
      </c>
      <c r="G32" s="7">
        <v>44.2</v>
      </c>
      <c r="H32" s="7">
        <v>45.5</v>
      </c>
      <c r="I32" s="97"/>
      <c r="J32" s="7">
        <v>51.7</v>
      </c>
      <c r="K32" s="7">
        <v>3.8</v>
      </c>
      <c r="L32" s="7">
        <v>43.1</v>
      </c>
      <c r="M32" s="7">
        <v>50.8</v>
      </c>
    </row>
    <row r="33" spans="1:13" ht="12.75">
      <c r="A33" s="3" t="s">
        <v>16</v>
      </c>
      <c r="B33" s="7">
        <v>19.7</v>
      </c>
      <c r="C33" s="97"/>
      <c r="D33" s="7">
        <v>7.7</v>
      </c>
      <c r="E33" s="97"/>
      <c r="F33" s="7">
        <v>14.9</v>
      </c>
      <c r="G33" s="7">
        <v>17.8</v>
      </c>
      <c r="H33" s="7">
        <v>16.9</v>
      </c>
      <c r="I33" s="97"/>
      <c r="J33" s="7">
        <v>23.5</v>
      </c>
      <c r="K33" s="7">
        <v>30.8</v>
      </c>
      <c r="L33" s="7">
        <v>23.7</v>
      </c>
      <c r="M33" s="7">
        <v>23.6</v>
      </c>
    </row>
    <row r="34" spans="1:13" ht="12.75">
      <c r="A34" s="3" t="s">
        <v>17</v>
      </c>
      <c r="B34" s="7">
        <v>20.3</v>
      </c>
      <c r="C34" s="97"/>
      <c r="D34" s="7">
        <v>2.7</v>
      </c>
      <c r="E34" s="97"/>
      <c r="F34" s="7">
        <v>6.3</v>
      </c>
      <c r="G34" s="7">
        <v>13.4</v>
      </c>
      <c r="H34" s="7">
        <v>13</v>
      </c>
      <c r="I34" s="97"/>
      <c r="J34" s="7">
        <v>8.4</v>
      </c>
      <c r="K34" s="7">
        <v>26.9</v>
      </c>
      <c r="L34" s="7">
        <v>12</v>
      </c>
      <c r="M34" s="7">
        <v>8.8</v>
      </c>
    </row>
    <row r="35" spans="1:13" ht="12.75">
      <c r="A35" s="3" t="s">
        <v>18</v>
      </c>
      <c r="B35" s="7">
        <v>16.7</v>
      </c>
      <c r="C35" s="97"/>
      <c r="D35" s="7">
        <v>1.6</v>
      </c>
      <c r="E35" s="97"/>
      <c r="F35" s="7">
        <v>5.5</v>
      </c>
      <c r="G35" s="7">
        <v>11</v>
      </c>
      <c r="H35" s="7">
        <v>10.6</v>
      </c>
      <c r="I35" s="97"/>
      <c r="J35" s="7">
        <v>5.5</v>
      </c>
      <c r="K35" s="7">
        <v>15.4</v>
      </c>
      <c r="L35" s="7">
        <v>8</v>
      </c>
      <c r="M35" s="7">
        <v>5.8</v>
      </c>
    </row>
    <row r="36" spans="1:13" ht="12.75">
      <c r="A36" s="3" t="s">
        <v>19</v>
      </c>
      <c r="B36" s="7">
        <v>12.2</v>
      </c>
      <c r="C36" s="97"/>
      <c r="D36" s="7">
        <v>0.8</v>
      </c>
      <c r="E36" s="97"/>
      <c r="F36" s="7">
        <v>4.6</v>
      </c>
      <c r="G36" s="7">
        <v>7.9</v>
      </c>
      <c r="H36" s="7">
        <v>7.7</v>
      </c>
      <c r="I36" s="97"/>
      <c r="J36" s="7">
        <v>3.5</v>
      </c>
      <c r="K36" s="7">
        <v>13.5</v>
      </c>
      <c r="L36" s="7">
        <v>5.2</v>
      </c>
      <c r="M36" s="7">
        <v>3.7</v>
      </c>
    </row>
    <row r="37" spans="1:13" ht="12.75">
      <c r="A37" s="3" t="s">
        <v>20</v>
      </c>
      <c r="B37" s="7">
        <v>6.6</v>
      </c>
      <c r="C37" s="97"/>
      <c r="D37" s="7">
        <v>0.4</v>
      </c>
      <c r="E37" s="97"/>
      <c r="F37" s="7">
        <v>2.3</v>
      </c>
      <c r="G37" s="7">
        <v>4.3</v>
      </c>
      <c r="H37" s="7">
        <v>4.2</v>
      </c>
      <c r="I37" s="97"/>
      <c r="J37" s="7">
        <v>1.3</v>
      </c>
      <c r="K37" s="7">
        <v>7.7</v>
      </c>
      <c r="L37" s="7">
        <v>2.6</v>
      </c>
      <c r="M37" s="7">
        <v>1.5</v>
      </c>
    </row>
    <row r="38" spans="1:13" ht="12.75">
      <c r="A38" s="3" t="s">
        <v>21</v>
      </c>
      <c r="B38" s="7">
        <v>2</v>
      </c>
      <c r="C38" s="97"/>
      <c r="D38" s="7">
        <v>0.1</v>
      </c>
      <c r="E38" s="97"/>
      <c r="F38" s="7">
        <v>1</v>
      </c>
      <c r="G38" s="7">
        <v>1.4</v>
      </c>
      <c r="H38" s="7">
        <v>1.3</v>
      </c>
      <c r="I38" s="97"/>
      <c r="J38" s="7">
        <v>0.3</v>
      </c>
      <c r="K38" s="7">
        <v>1.9</v>
      </c>
      <c r="L38" s="7">
        <v>0.7</v>
      </c>
      <c r="M38" s="7">
        <v>0.4</v>
      </c>
    </row>
    <row r="39" spans="1:13" ht="12.75">
      <c r="A39" s="3" t="s">
        <v>22</v>
      </c>
      <c r="B39" s="135" t="s">
        <v>54</v>
      </c>
      <c r="C39" s="97"/>
      <c r="D39" s="135" t="s">
        <v>54</v>
      </c>
      <c r="E39" s="106"/>
      <c r="F39" s="135" t="s">
        <v>54</v>
      </c>
      <c r="G39" s="7">
        <v>0</v>
      </c>
      <c r="H39" s="7">
        <v>0</v>
      </c>
      <c r="I39" s="97"/>
      <c r="J39" s="7">
        <v>0</v>
      </c>
      <c r="K39" s="135" t="s">
        <v>54</v>
      </c>
      <c r="L39" s="135">
        <v>0</v>
      </c>
      <c r="M39" s="7">
        <v>0</v>
      </c>
    </row>
    <row r="40" spans="1:13" ht="16.5" customHeight="1">
      <c r="A40" s="3" t="s">
        <v>45</v>
      </c>
      <c r="B40" s="19">
        <v>20752</v>
      </c>
      <c r="C40" s="94"/>
      <c r="D40" s="63">
        <v>9285</v>
      </c>
      <c r="E40" s="94"/>
      <c r="F40" s="63">
        <v>12524</v>
      </c>
      <c r="G40" s="63">
        <v>58359</v>
      </c>
      <c r="H40" s="63">
        <v>100920</v>
      </c>
      <c r="I40" s="94"/>
      <c r="J40" s="63">
        <v>240257</v>
      </c>
      <c r="K40" s="63">
        <v>52</v>
      </c>
      <c r="L40" s="63">
        <v>28445</v>
      </c>
      <c r="M40" s="63">
        <v>268754</v>
      </c>
    </row>
    <row r="41" spans="1:13" ht="24" customHeight="1">
      <c r="A41" s="182"/>
      <c r="B41" s="183"/>
      <c r="C41" s="19"/>
      <c r="D41" s="19"/>
      <c r="E41" s="19"/>
      <c r="F41" s="19"/>
      <c r="G41" s="19"/>
      <c r="H41" s="19"/>
      <c r="I41" s="19"/>
      <c r="J41" s="19"/>
      <c r="K41" s="19"/>
      <c r="L41" s="19"/>
      <c r="M41" s="19"/>
    </row>
    <row r="42" spans="1:13" ht="36.75" customHeight="1">
      <c r="A42" s="173" t="s">
        <v>172</v>
      </c>
      <c r="B42" s="174"/>
      <c r="C42" s="174"/>
      <c r="D42" s="174"/>
      <c r="E42" s="174"/>
      <c r="F42" s="174"/>
      <c r="G42" s="174"/>
      <c r="H42" s="174"/>
      <c r="I42" s="174"/>
      <c r="J42" s="174"/>
      <c r="K42" s="174"/>
      <c r="L42" s="174"/>
      <c r="M42" s="174"/>
    </row>
    <row r="43" spans="1:13" ht="12.75">
      <c r="A43" s="16"/>
      <c r="B43" s="16"/>
      <c r="C43" s="16"/>
      <c r="D43" s="16"/>
      <c r="E43" s="16"/>
      <c r="F43" s="16"/>
      <c r="G43" s="16"/>
      <c r="H43" s="16"/>
      <c r="I43" s="16"/>
      <c r="J43" s="16"/>
      <c r="K43" s="16"/>
      <c r="L43" s="16"/>
      <c r="M43" s="16"/>
    </row>
    <row r="44" spans="1:13" ht="12.75">
      <c r="A44" s="16"/>
      <c r="B44" s="16"/>
      <c r="C44" s="16"/>
      <c r="D44" s="16"/>
      <c r="E44" s="16"/>
      <c r="F44" s="16"/>
      <c r="G44" s="16"/>
      <c r="H44" s="16"/>
      <c r="I44" s="16"/>
      <c r="J44" s="16"/>
      <c r="K44" s="16"/>
      <c r="L44" s="16"/>
      <c r="M44" s="16"/>
    </row>
    <row r="45" ht="12.75">
      <c r="A45" s="28"/>
    </row>
    <row r="54" spans="1:9" ht="12.75">
      <c r="A54" s="28"/>
      <c r="B54" s="28"/>
      <c r="C54" s="28"/>
      <c r="D54" s="28"/>
      <c r="E54" s="28"/>
      <c r="F54" s="28"/>
      <c r="G54" s="28"/>
      <c r="H54" s="28"/>
      <c r="I54" s="28"/>
    </row>
    <row r="55" ht="12.75">
      <c r="A55" s="28"/>
    </row>
    <row r="56" ht="12.75">
      <c r="A56" s="28"/>
    </row>
  </sheetData>
  <sheetProtection/>
  <mergeCells count="6">
    <mergeCell ref="A1:M1"/>
    <mergeCell ref="A3:M3"/>
    <mergeCell ref="A42:M42"/>
    <mergeCell ref="D4:H4"/>
    <mergeCell ref="J4:L4"/>
    <mergeCell ref="A41:B4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dimension ref="A1:N52"/>
  <sheetViews>
    <sheetView zoomScalePageLayoutView="0" workbookViewId="0" topLeftCell="A1">
      <selection activeCell="A1" sqref="A1:M1"/>
    </sheetView>
  </sheetViews>
  <sheetFormatPr defaultColWidth="9.140625" defaultRowHeight="12.75"/>
  <cols>
    <col min="1" max="1" width="11.28125" style="0" customWidth="1"/>
    <col min="2" max="2" width="9.28125" style="0" customWidth="1"/>
    <col min="3" max="3" width="1.7109375" style="0" customWidth="1"/>
    <col min="4" max="4" width="8.00390625" style="0" customWidth="1"/>
    <col min="5" max="5" width="1.421875" style="0" customWidth="1"/>
    <col min="6" max="6" width="7.140625" style="0" customWidth="1"/>
    <col min="7" max="7" width="7.57421875" style="0" customWidth="1"/>
    <col min="8" max="8" width="9.28125" style="0" customWidth="1"/>
    <col min="9" max="9" width="1.7109375" style="0" customWidth="1"/>
    <col min="10" max="10" width="8.57421875" style="0" customWidth="1"/>
    <col min="11" max="11" width="8.00390625" style="0" customWidth="1"/>
    <col min="12" max="12" width="7.57421875" style="0" customWidth="1"/>
    <col min="13" max="13" width="9.421875" style="0" customWidth="1"/>
  </cols>
  <sheetData>
    <row r="1" spans="1:13" ht="27" customHeight="1">
      <c r="A1" s="166" t="s">
        <v>223</v>
      </c>
      <c r="B1" s="167"/>
      <c r="C1" s="167"/>
      <c r="D1" s="167"/>
      <c r="E1" s="167"/>
      <c r="F1" s="167"/>
      <c r="G1" s="167"/>
      <c r="H1" s="167"/>
      <c r="I1" s="167"/>
      <c r="J1" s="167"/>
      <c r="K1" s="167"/>
      <c r="L1" s="167"/>
      <c r="M1" s="167"/>
    </row>
    <row r="2" spans="1:13" ht="7.5" customHeight="1">
      <c r="A2" s="75"/>
      <c r="B2" s="76"/>
      <c r="C2" s="76"/>
      <c r="D2" s="76"/>
      <c r="E2" s="76"/>
      <c r="F2" s="76"/>
      <c r="G2" s="76"/>
      <c r="H2" s="76"/>
      <c r="I2" s="76"/>
      <c r="J2" s="76"/>
      <c r="K2" s="76"/>
      <c r="L2" s="76"/>
      <c r="M2" s="76"/>
    </row>
    <row r="3" spans="1:13" ht="27" customHeight="1">
      <c r="A3" s="174" t="s">
        <v>212</v>
      </c>
      <c r="B3" s="174"/>
      <c r="C3" s="174"/>
      <c r="D3" s="174"/>
      <c r="E3" s="174"/>
      <c r="F3" s="174"/>
      <c r="G3" s="174"/>
      <c r="H3" s="174"/>
      <c r="I3" s="174"/>
      <c r="J3" s="174"/>
      <c r="K3" s="174"/>
      <c r="L3" s="174"/>
      <c r="M3" s="174"/>
    </row>
    <row r="4" spans="1:14" ht="25.5" customHeight="1">
      <c r="A4" s="133" t="s">
        <v>117</v>
      </c>
      <c r="B4" s="120" t="s">
        <v>60</v>
      </c>
      <c r="C4" s="80"/>
      <c r="D4" s="180" t="s">
        <v>61</v>
      </c>
      <c r="E4" s="180"/>
      <c r="F4" s="181"/>
      <c r="G4" s="181"/>
      <c r="H4" s="181"/>
      <c r="I4" s="71"/>
      <c r="J4" s="180" t="s">
        <v>62</v>
      </c>
      <c r="K4" s="181"/>
      <c r="L4" s="181"/>
      <c r="M4" s="181"/>
      <c r="N4" s="37"/>
    </row>
    <row r="5" spans="1:14" ht="50.25" customHeight="1">
      <c r="A5" s="5" t="s">
        <v>151</v>
      </c>
      <c r="B5" s="10" t="s">
        <v>107</v>
      </c>
      <c r="C5" s="10"/>
      <c r="D5" s="10" t="s">
        <v>122</v>
      </c>
      <c r="E5" s="132" t="s">
        <v>120</v>
      </c>
      <c r="F5" s="10" t="s">
        <v>108</v>
      </c>
      <c r="G5" s="10" t="s">
        <v>9</v>
      </c>
      <c r="H5" s="10" t="s">
        <v>169</v>
      </c>
      <c r="I5" s="10"/>
      <c r="J5" s="10" t="s">
        <v>53</v>
      </c>
      <c r="K5" s="10" t="s">
        <v>10</v>
      </c>
      <c r="L5" s="10" t="s">
        <v>106</v>
      </c>
      <c r="M5" s="10" t="s">
        <v>46</v>
      </c>
      <c r="N5" s="20"/>
    </row>
    <row r="6" spans="1:14" ht="18.75" customHeight="1">
      <c r="A6" s="88" t="s">
        <v>13</v>
      </c>
      <c r="B6" s="116">
        <v>100</v>
      </c>
      <c r="C6" s="116"/>
      <c r="D6" s="116">
        <v>100</v>
      </c>
      <c r="E6" s="116"/>
      <c r="F6" s="116">
        <v>100</v>
      </c>
      <c r="G6" s="116">
        <v>100</v>
      </c>
      <c r="H6" s="116">
        <v>100</v>
      </c>
      <c r="I6" s="116"/>
      <c r="J6" s="116">
        <v>100</v>
      </c>
      <c r="K6" s="116">
        <v>100</v>
      </c>
      <c r="L6" s="116">
        <v>100</v>
      </c>
      <c r="M6" s="116">
        <v>100</v>
      </c>
      <c r="N6" s="7"/>
    </row>
    <row r="7" spans="1:14" ht="12.75">
      <c r="A7" s="13" t="s">
        <v>173</v>
      </c>
      <c r="B7" s="135">
        <v>0</v>
      </c>
      <c r="C7" s="106"/>
      <c r="D7" s="7">
        <v>7.7</v>
      </c>
      <c r="E7" s="97"/>
      <c r="F7" s="135">
        <v>0</v>
      </c>
      <c r="G7" s="135">
        <v>0.1</v>
      </c>
      <c r="H7" s="7">
        <v>0.9</v>
      </c>
      <c r="I7" s="97"/>
      <c r="J7" s="7">
        <v>5.4</v>
      </c>
      <c r="K7" s="135" t="s">
        <v>54</v>
      </c>
      <c r="L7" s="7">
        <v>4.1</v>
      </c>
      <c r="M7" s="7">
        <v>5.3</v>
      </c>
      <c r="N7" s="4"/>
    </row>
    <row r="8" spans="1:14" ht="12.75">
      <c r="A8" s="3" t="s">
        <v>24</v>
      </c>
      <c r="B8" s="7">
        <v>60.1</v>
      </c>
      <c r="C8" s="97"/>
      <c r="D8" s="7">
        <v>77.9</v>
      </c>
      <c r="E8" s="97"/>
      <c r="F8" s="7">
        <v>78.1</v>
      </c>
      <c r="G8" s="7">
        <v>64.9</v>
      </c>
      <c r="H8" s="7">
        <v>67.9</v>
      </c>
      <c r="I8" s="97"/>
      <c r="J8" s="7">
        <v>49.2</v>
      </c>
      <c r="K8" s="135" t="s">
        <v>54</v>
      </c>
      <c r="L8" s="7">
        <v>40.1</v>
      </c>
      <c r="M8" s="7">
        <v>48.4</v>
      </c>
      <c r="N8" s="4"/>
    </row>
    <row r="9" spans="1:14" ht="12.75">
      <c r="A9" s="3" t="s">
        <v>16</v>
      </c>
      <c r="B9" s="7">
        <v>10.4</v>
      </c>
      <c r="C9" s="97"/>
      <c r="D9" s="7">
        <v>7.7</v>
      </c>
      <c r="E9" s="97"/>
      <c r="F9" s="7">
        <v>10.7</v>
      </c>
      <c r="G9" s="7">
        <v>13.2</v>
      </c>
      <c r="H9" s="7">
        <v>11.9</v>
      </c>
      <c r="I9" s="97"/>
      <c r="J9" s="7">
        <v>22.5</v>
      </c>
      <c r="K9" s="7">
        <v>29.4</v>
      </c>
      <c r="L9" s="7">
        <v>22</v>
      </c>
      <c r="M9" s="7">
        <v>22.4</v>
      </c>
      <c r="N9" s="4"/>
    </row>
    <row r="10" spans="1:14" ht="12.75">
      <c r="A10" s="3" t="s">
        <v>17</v>
      </c>
      <c r="B10" s="7">
        <v>10.4</v>
      </c>
      <c r="C10" s="97"/>
      <c r="D10" s="7">
        <v>2.8</v>
      </c>
      <c r="E10" s="97"/>
      <c r="F10" s="7">
        <v>3.8</v>
      </c>
      <c r="G10" s="7">
        <v>8.5</v>
      </c>
      <c r="H10" s="7">
        <v>7.3</v>
      </c>
      <c r="I10" s="97"/>
      <c r="J10" s="7">
        <v>9.3</v>
      </c>
      <c r="K10" s="7">
        <v>32.4</v>
      </c>
      <c r="L10" s="7">
        <v>12.6</v>
      </c>
      <c r="M10" s="7">
        <v>9.7</v>
      </c>
      <c r="N10" s="4"/>
    </row>
    <row r="11" spans="1:14" ht="12.75">
      <c r="A11" s="3" t="s">
        <v>18</v>
      </c>
      <c r="B11" s="7">
        <v>8.8</v>
      </c>
      <c r="C11" s="97"/>
      <c r="D11" s="7">
        <v>2.1</v>
      </c>
      <c r="E11" s="97"/>
      <c r="F11" s="7">
        <v>3</v>
      </c>
      <c r="G11" s="7">
        <v>6.3</v>
      </c>
      <c r="H11" s="7">
        <v>5.6</v>
      </c>
      <c r="I11" s="97"/>
      <c r="J11" s="7">
        <v>7</v>
      </c>
      <c r="K11" s="7">
        <v>14.7</v>
      </c>
      <c r="L11" s="7">
        <v>9.9</v>
      </c>
      <c r="M11" s="7">
        <v>7.3</v>
      </c>
      <c r="N11" s="4"/>
    </row>
    <row r="12" spans="1:14" ht="12.75">
      <c r="A12" s="3" t="s">
        <v>19</v>
      </c>
      <c r="B12" s="7">
        <v>6</v>
      </c>
      <c r="C12" s="97"/>
      <c r="D12" s="7">
        <v>1</v>
      </c>
      <c r="E12" s="97"/>
      <c r="F12" s="7">
        <v>2.6</v>
      </c>
      <c r="G12" s="7">
        <v>4.1</v>
      </c>
      <c r="H12" s="7">
        <v>3.8</v>
      </c>
      <c r="I12" s="97"/>
      <c r="J12" s="7">
        <v>4.5</v>
      </c>
      <c r="K12" s="7">
        <v>17.6</v>
      </c>
      <c r="L12" s="7">
        <v>6.9</v>
      </c>
      <c r="M12" s="7">
        <v>4.8</v>
      </c>
      <c r="N12" s="4"/>
    </row>
    <row r="13" spans="1:14" ht="12.75">
      <c r="A13" s="3" t="s">
        <v>20</v>
      </c>
      <c r="B13" s="7">
        <v>3</v>
      </c>
      <c r="C13" s="97"/>
      <c r="D13" s="7">
        <v>0.6</v>
      </c>
      <c r="E13" s="97"/>
      <c r="F13" s="7">
        <v>1.1</v>
      </c>
      <c r="G13" s="7">
        <v>2.2</v>
      </c>
      <c r="H13" s="7">
        <v>1.9</v>
      </c>
      <c r="I13" s="97"/>
      <c r="J13" s="7">
        <v>1.7</v>
      </c>
      <c r="K13" s="7">
        <v>5.9</v>
      </c>
      <c r="L13" s="7">
        <v>3.4</v>
      </c>
      <c r="M13" s="7">
        <v>1.8</v>
      </c>
      <c r="N13" s="4"/>
    </row>
    <row r="14" spans="1:14" ht="12.75">
      <c r="A14" s="3" t="s">
        <v>21</v>
      </c>
      <c r="B14" s="7">
        <v>1.3</v>
      </c>
      <c r="C14" s="97"/>
      <c r="D14" s="7">
        <v>0.2</v>
      </c>
      <c r="E14" s="97"/>
      <c r="F14" s="7">
        <v>0.6</v>
      </c>
      <c r="G14" s="7">
        <v>0.8</v>
      </c>
      <c r="H14" s="7">
        <v>0.8</v>
      </c>
      <c r="I14" s="97"/>
      <c r="J14" s="7">
        <v>0.4</v>
      </c>
      <c r="K14" s="135" t="s">
        <v>54</v>
      </c>
      <c r="L14" s="7">
        <v>0.9</v>
      </c>
      <c r="M14" s="7">
        <v>0.4</v>
      </c>
      <c r="N14" s="4"/>
    </row>
    <row r="15" spans="1:14" ht="12.75">
      <c r="A15" s="3" t="s">
        <v>22</v>
      </c>
      <c r="B15" s="135" t="s">
        <v>54</v>
      </c>
      <c r="C15" s="106"/>
      <c r="D15" s="135" t="s">
        <v>54</v>
      </c>
      <c r="E15" s="106"/>
      <c r="F15" s="135" t="s">
        <v>54</v>
      </c>
      <c r="G15" s="135">
        <v>0</v>
      </c>
      <c r="H15" s="135">
        <v>0</v>
      </c>
      <c r="I15" s="106"/>
      <c r="J15" s="7">
        <v>0</v>
      </c>
      <c r="K15" s="135" t="s">
        <v>54</v>
      </c>
      <c r="L15" s="135">
        <v>0</v>
      </c>
      <c r="M15" s="7">
        <v>0</v>
      </c>
      <c r="N15" s="4"/>
    </row>
    <row r="16" spans="1:14" ht="12.75">
      <c r="A16" s="3" t="s">
        <v>129</v>
      </c>
      <c r="B16" s="4">
        <v>4594</v>
      </c>
      <c r="C16" s="91"/>
      <c r="D16" s="4">
        <v>4326</v>
      </c>
      <c r="E16" s="91"/>
      <c r="F16" s="4">
        <v>6294</v>
      </c>
      <c r="G16" s="4">
        <v>24379</v>
      </c>
      <c r="H16" s="4">
        <v>39593</v>
      </c>
      <c r="I16" s="91"/>
      <c r="J16" s="4">
        <v>145460</v>
      </c>
      <c r="K16" s="4">
        <v>34</v>
      </c>
      <c r="L16" s="4">
        <v>15669</v>
      </c>
      <c r="M16" s="4">
        <v>161163</v>
      </c>
      <c r="N16" s="4"/>
    </row>
    <row r="17" spans="1:14" ht="12.75">
      <c r="A17" s="3"/>
      <c r="B17" s="4"/>
      <c r="C17" s="91"/>
      <c r="D17" s="91"/>
      <c r="E17" s="91"/>
      <c r="F17" s="91"/>
      <c r="G17" s="91"/>
      <c r="H17" s="4"/>
      <c r="I17" s="91"/>
      <c r="J17" s="91"/>
      <c r="K17" s="91"/>
      <c r="L17" s="91"/>
      <c r="M17" s="91"/>
      <c r="N17" s="4"/>
    </row>
    <row r="18" spans="1:14" ht="16.5" customHeight="1">
      <c r="A18" s="14" t="s">
        <v>15</v>
      </c>
      <c r="B18" s="116">
        <v>100</v>
      </c>
      <c r="C18" s="116"/>
      <c r="D18" s="116">
        <v>100</v>
      </c>
      <c r="E18" s="116"/>
      <c r="F18" s="116">
        <v>100</v>
      </c>
      <c r="G18" s="116">
        <v>100</v>
      </c>
      <c r="H18" s="116">
        <v>100</v>
      </c>
      <c r="I18" s="116"/>
      <c r="J18" s="116">
        <v>100</v>
      </c>
      <c r="K18" s="116">
        <v>100</v>
      </c>
      <c r="L18" s="116">
        <v>100</v>
      </c>
      <c r="M18" s="116">
        <v>100</v>
      </c>
      <c r="N18" s="4"/>
    </row>
    <row r="19" spans="1:14" ht="12.75">
      <c r="A19" s="13" t="s">
        <v>173</v>
      </c>
      <c r="B19" s="135">
        <v>0</v>
      </c>
      <c r="C19" s="106"/>
      <c r="D19" s="7">
        <v>8.2</v>
      </c>
      <c r="E19" s="97"/>
      <c r="F19" s="135">
        <v>0</v>
      </c>
      <c r="G19" s="135">
        <v>0.1</v>
      </c>
      <c r="H19" s="7">
        <v>1.7</v>
      </c>
      <c r="I19" s="97"/>
      <c r="J19" s="7">
        <v>6.1</v>
      </c>
      <c r="K19" s="135" t="s">
        <v>54</v>
      </c>
      <c r="L19" s="7">
        <v>5.6</v>
      </c>
      <c r="M19" s="7">
        <v>6</v>
      </c>
      <c r="N19" s="4"/>
    </row>
    <row r="20" spans="1:14" ht="12.75">
      <c r="A20" s="3" t="s">
        <v>24</v>
      </c>
      <c r="B20" s="7">
        <v>69.7</v>
      </c>
      <c r="C20" s="97"/>
      <c r="D20" s="7">
        <v>80</v>
      </c>
      <c r="E20" s="97"/>
      <c r="F20" s="7">
        <v>81.7</v>
      </c>
      <c r="G20" s="7">
        <v>74.5</v>
      </c>
      <c r="H20" s="7">
        <v>76.3</v>
      </c>
      <c r="I20" s="97"/>
      <c r="J20" s="7">
        <v>55.9</v>
      </c>
      <c r="K20" s="7">
        <v>11.1</v>
      </c>
      <c r="L20" s="7">
        <v>46.7</v>
      </c>
      <c r="M20" s="7">
        <v>54.8</v>
      </c>
      <c r="N20" s="4"/>
    </row>
    <row r="21" spans="1:14" ht="12.75">
      <c r="A21" s="3" t="s">
        <v>16</v>
      </c>
      <c r="B21" s="7">
        <v>7.4</v>
      </c>
      <c r="C21" s="97"/>
      <c r="D21" s="7">
        <v>7.7</v>
      </c>
      <c r="E21" s="97"/>
      <c r="F21" s="7">
        <v>12</v>
      </c>
      <c r="G21" s="7">
        <v>11.4</v>
      </c>
      <c r="H21" s="7">
        <v>10.3</v>
      </c>
      <c r="I21" s="97"/>
      <c r="J21" s="7">
        <v>25.4</v>
      </c>
      <c r="K21" s="7">
        <v>33.3</v>
      </c>
      <c r="L21" s="7">
        <v>25.7</v>
      </c>
      <c r="M21" s="7">
        <v>25.4</v>
      </c>
      <c r="N21" s="4"/>
    </row>
    <row r="22" spans="1:14" ht="12.75">
      <c r="A22" s="3" t="s">
        <v>17</v>
      </c>
      <c r="B22" s="7">
        <v>8.5</v>
      </c>
      <c r="C22" s="97"/>
      <c r="D22" s="7">
        <v>2.5</v>
      </c>
      <c r="E22" s="97"/>
      <c r="F22" s="7">
        <v>2.7</v>
      </c>
      <c r="G22" s="7">
        <v>5.9</v>
      </c>
      <c r="H22" s="7">
        <v>4.9</v>
      </c>
      <c r="I22" s="97"/>
      <c r="J22" s="7">
        <v>6.9</v>
      </c>
      <c r="K22" s="7">
        <v>16.7</v>
      </c>
      <c r="L22" s="7">
        <v>11.2</v>
      </c>
      <c r="M22" s="7">
        <v>7.4</v>
      </c>
      <c r="N22" s="4"/>
    </row>
    <row r="23" spans="1:14" ht="12.75">
      <c r="A23" s="3" t="s">
        <v>18</v>
      </c>
      <c r="B23" s="7">
        <v>5.4</v>
      </c>
      <c r="C23" s="97"/>
      <c r="D23" s="7">
        <v>0.9</v>
      </c>
      <c r="E23" s="97"/>
      <c r="F23" s="7">
        <v>1.7</v>
      </c>
      <c r="G23" s="7">
        <v>3.7</v>
      </c>
      <c r="H23" s="7">
        <v>3</v>
      </c>
      <c r="I23" s="97"/>
      <c r="J23" s="7">
        <v>3.1</v>
      </c>
      <c r="K23" s="7">
        <v>16.7</v>
      </c>
      <c r="L23" s="7">
        <v>5.8</v>
      </c>
      <c r="M23" s="7">
        <v>3.4</v>
      </c>
      <c r="N23" s="4"/>
    </row>
    <row r="24" spans="1:14" ht="12.75">
      <c r="A24" s="3" t="s">
        <v>19</v>
      </c>
      <c r="B24" s="7">
        <v>4.5</v>
      </c>
      <c r="C24" s="97"/>
      <c r="D24" s="7">
        <v>0.5</v>
      </c>
      <c r="E24" s="97"/>
      <c r="F24" s="7">
        <v>1.1</v>
      </c>
      <c r="G24" s="7">
        <v>2.6</v>
      </c>
      <c r="H24" s="7">
        <v>2.1</v>
      </c>
      <c r="I24" s="97"/>
      <c r="J24" s="7">
        <v>1.8</v>
      </c>
      <c r="K24" s="7">
        <v>5.6</v>
      </c>
      <c r="L24" s="7">
        <v>3.1</v>
      </c>
      <c r="M24" s="7">
        <v>1.9</v>
      </c>
      <c r="N24" s="4"/>
    </row>
    <row r="25" spans="1:14" ht="12.75">
      <c r="A25" s="3" t="s">
        <v>20</v>
      </c>
      <c r="B25" s="7">
        <v>3</v>
      </c>
      <c r="C25" s="97"/>
      <c r="D25" s="7">
        <v>0.2</v>
      </c>
      <c r="E25" s="97"/>
      <c r="F25" s="7">
        <v>0.5</v>
      </c>
      <c r="G25" s="7">
        <v>1.3</v>
      </c>
      <c r="H25" s="7">
        <v>1.1</v>
      </c>
      <c r="I25" s="97"/>
      <c r="J25" s="7">
        <v>0.7</v>
      </c>
      <c r="K25" s="135">
        <v>11.1</v>
      </c>
      <c r="L25" s="7">
        <v>1.6</v>
      </c>
      <c r="M25" s="7">
        <v>0.8</v>
      </c>
      <c r="N25" s="4"/>
    </row>
    <row r="26" spans="1:14" ht="12.75">
      <c r="A26" s="3" t="s">
        <v>21</v>
      </c>
      <c r="B26" s="7">
        <v>1.3</v>
      </c>
      <c r="C26" s="97"/>
      <c r="D26" s="135">
        <v>0.1</v>
      </c>
      <c r="E26" s="106"/>
      <c r="F26" s="135">
        <v>0.2</v>
      </c>
      <c r="G26" s="7">
        <v>0.5</v>
      </c>
      <c r="H26" s="7">
        <v>0.5</v>
      </c>
      <c r="I26" s="97"/>
      <c r="J26" s="7">
        <v>0.2</v>
      </c>
      <c r="K26" s="7">
        <v>5.6</v>
      </c>
      <c r="L26" s="7">
        <v>0.4</v>
      </c>
      <c r="M26" s="7">
        <v>0.2</v>
      </c>
      <c r="N26" s="4"/>
    </row>
    <row r="27" spans="1:14" ht="12.75">
      <c r="A27" s="3" t="s">
        <v>22</v>
      </c>
      <c r="B27" s="135" t="s">
        <v>54</v>
      </c>
      <c r="C27" s="106"/>
      <c r="D27" s="135" t="s">
        <v>54</v>
      </c>
      <c r="E27" s="106"/>
      <c r="F27" s="135">
        <v>0</v>
      </c>
      <c r="G27" s="135">
        <v>0</v>
      </c>
      <c r="H27" s="135" t="s">
        <v>54</v>
      </c>
      <c r="I27" s="106"/>
      <c r="J27" s="7">
        <v>0</v>
      </c>
      <c r="K27" s="135" t="s">
        <v>54</v>
      </c>
      <c r="L27" s="135">
        <v>0</v>
      </c>
      <c r="M27" s="7">
        <v>0</v>
      </c>
      <c r="N27" s="4"/>
    </row>
    <row r="28" spans="1:14" ht="12.75">
      <c r="A28" s="21" t="s">
        <v>130</v>
      </c>
      <c r="B28" s="19">
        <v>2447</v>
      </c>
      <c r="C28" s="92"/>
      <c r="D28" s="19">
        <v>4924</v>
      </c>
      <c r="E28" s="92"/>
      <c r="F28" s="19">
        <v>3937</v>
      </c>
      <c r="G28" s="19">
        <v>12711</v>
      </c>
      <c r="H28" s="19">
        <v>24019</v>
      </c>
      <c r="I28" s="92"/>
      <c r="J28" s="19">
        <v>94001</v>
      </c>
      <c r="K28" s="19">
        <v>18</v>
      </c>
      <c r="L28" s="19">
        <v>12766</v>
      </c>
      <c r="M28" s="19">
        <v>106785</v>
      </c>
      <c r="N28" s="19"/>
    </row>
    <row r="29" spans="1:14" ht="12.75">
      <c r="A29" s="21"/>
      <c r="B29" s="92"/>
      <c r="C29" s="92"/>
      <c r="D29" s="92"/>
      <c r="E29" s="92"/>
      <c r="F29" s="92"/>
      <c r="G29" s="92"/>
      <c r="H29" s="92"/>
      <c r="I29" s="92"/>
      <c r="J29" s="92"/>
      <c r="K29" s="92"/>
      <c r="L29" s="92"/>
      <c r="M29" s="92"/>
      <c r="N29" s="19"/>
    </row>
    <row r="30" spans="1:13" ht="16.5" customHeight="1">
      <c r="A30" s="14" t="s">
        <v>48</v>
      </c>
      <c r="B30" s="116">
        <v>100</v>
      </c>
      <c r="C30" s="116"/>
      <c r="D30" s="116">
        <v>100</v>
      </c>
      <c r="E30" s="116"/>
      <c r="F30" s="116">
        <v>100</v>
      </c>
      <c r="G30" s="116">
        <v>100</v>
      </c>
      <c r="H30" s="116">
        <v>100</v>
      </c>
      <c r="I30" s="116"/>
      <c r="J30" s="116">
        <v>100</v>
      </c>
      <c r="K30" s="116">
        <v>100</v>
      </c>
      <c r="L30" s="116">
        <v>100</v>
      </c>
      <c r="M30" s="116">
        <v>100</v>
      </c>
    </row>
    <row r="31" spans="1:13" ht="12.75">
      <c r="A31" s="13" t="s">
        <v>23</v>
      </c>
      <c r="B31" s="136">
        <v>0</v>
      </c>
      <c r="C31" s="107"/>
      <c r="D31" s="137">
        <v>8</v>
      </c>
      <c r="E31" s="98"/>
      <c r="F31" s="136">
        <v>0</v>
      </c>
      <c r="G31" s="137">
        <v>0.1</v>
      </c>
      <c r="H31" s="137">
        <v>1.2</v>
      </c>
      <c r="I31" s="98"/>
      <c r="J31" s="137">
        <v>5.7</v>
      </c>
      <c r="K31" s="136" t="s">
        <v>54</v>
      </c>
      <c r="L31" s="137">
        <v>4.8</v>
      </c>
      <c r="M31" s="7">
        <v>5.6</v>
      </c>
    </row>
    <row r="32" spans="1:13" ht="12.75">
      <c r="A32" s="3" t="s">
        <v>24</v>
      </c>
      <c r="B32" s="137">
        <v>63.4</v>
      </c>
      <c r="C32" s="98"/>
      <c r="D32" s="137">
        <v>79</v>
      </c>
      <c r="E32" s="98"/>
      <c r="F32" s="137">
        <v>79.5</v>
      </c>
      <c r="G32" s="137">
        <v>68.2</v>
      </c>
      <c r="H32" s="137">
        <v>71.1</v>
      </c>
      <c r="I32" s="98"/>
      <c r="J32" s="137">
        <v>51.9</v>
      </c>
      <c r="K32" s="137">
        <v>3.8</v>
      </c>
      <c r="L32" s="137">
        <v>43.1</v>
      </c>
      <c r="M32" s="7">
        <v>50.9</v>
      </c>
    </row>
    <row r="33" spans="1:13" ht="12.75">
      <c r="A33" s="3" t="s">
        <v>16</v>
      </c>
      <c r="B33" s="137">
        <v>9.3</v>
      </c>
      <c r="C33" s="98"/>
      <c r="D33" s="137">
        <v>7.7</v>
      </c>
      <c r="E33" s="98"/>
      <c r="F33" s="137">
        <v>11.2</v>
      </c>
      <c r="G33" s="137">
        <v>12.6</v>
      </c>
      <c r="H33" s="137">
        <v>11.3</v>
      </c>
      <c r="I33" s="98"/>
      <c r="J33" s="137">
        <v>23.6</v>
      </c>
      <c r="K33" s="137">
        <v>30.8</v>
      </c>
      <c r="L33" s="137">
        <v>23.7</v>
      </c>
      <c r="M33" s="7">
        <v>23.6</v>
      </c>
    </row>
    <row r="34" spans="1:13" ht="12.75">
      <c r="A34" s="3" t="s">
        <v>17</v>
      </c>
      <c r="B34" s="137">
        <v>9.8</v>
      </c>
      <c r="C34" s="98"/>
      <c r="D34" s="137">
        <v>2.6</v>
      </c>
      <c r="E34" s="98"/>
      <c r="F34" s="137">
        <v>3.4</v>
      </c>
      <c r="G34" s="137">
        <v>7.6</v>
      </c>
      <c r="H34" s="137">
        <v>6.4</v>
      </c>
      <c r="I34" s="98"/>
      <c r="J34" s="137">
        <v>8.4</v>
      </c>
      <c r="K34" s="137">
        <v>26.9</v>
      </c>
      <c r="L34" s="137">
        <v>12</v>
      </c>
      <c r="M34" s="7">
        <v>8.7</v>
      </c>
    </row>
    <row r="35" spans="1:13" ht="12.75">
      <c r="A35" s="3" t="s">
        <v>18</v>
      </c>
      <c r="B35" s="137">
        <v>7.6</v>
      </c>
      <c r="C35" s="98"/>
      <c r="D35" s="137">
        <v>1.5</v>
      </c>
      <c r="E35" s="98"/>
      <c r="F35" s="137">
        <v>2.5</v>
      </c>
      <c r="G35" s="137">
        <v>5.4</v>
      </c>
      <c r="H35" s="137">
        <v>4.6</v>
      </c>
      <c r="I35" s="98"/>
      <c r="J35" s="137">
        <v>5.5</v>
      </c>
      <c r="K35" s="137">
        <v>15.4</v>
      </c>
      <c r="L35" s="137">
        <v>8</v>
      </c>
      <c r="M35" s="7">
        <v>5.7</v>
      </c>
    </row>
    <row r="36" spans="1:13" ht="12.75">
      <c r="A36" s="3" t="s">
        <v>19</v>
      </c>
      <c r="B36" s="137">
        <v>5.5</v>
      </c>
      <c r="C36" s="98"/>
      <c r="D36" s="137">
        <v>0.7</v>
      </c>
      <c r="E36" s="98"/>
      <c r="F36" s="137">
        <v>2</v>
      </c>
      <c r="G36" s="137">
        <v>3.6</v>
      </c>
      <c r="H36" s="137">
        <v>3.1</v>
      </c>
      <c r="I36" s="98"/>
      <c r="J36" s="137">
        <v>3.5</v>
      </c>
      <c r="K36" s="137">
        <v>13.5</v>
      </c>
      <c r="L36" s="137">
        <v>5.2</v>
      </c>
      <c r="M36" s="7">
        <v>3.6</v>
      </c>
    </row>
    <row r="37" spans="1:13" ht="12.75">
      <c r="A37" s="3" t="s">
        <v>20</v>
      </c>
      <c r="B37" s="137">
        <v>3</v>
      </c>
      <c r="C37" s="98"/>
      <c r="D37" s="137">
        <v>0.4</v>
      </c>
      <c r="E37" s="98"/>
      <c r="F37" s="137">
        <v>0.9</v>
      </c>
      <c r="G37" s="137">
        <v>1.9</v>
      </c>
      <c r="H37" s="137">
        <v>1.6</v>
      </c>
      <c r="I37" s="98"/>
      <c r="J37" s="137">
        <v>1.3</v>
      </c>
      <c r="K37" s="137">
        <v>7.7</v>
      </c>
      <c r="L37" s="137">
        <v>2.6</v>
      </c>
      <c r="M37" s="7">
        <v>1.4</v>
      </c>
    </row>
    <row r="38" spans="1:13" ht="12.75">
      <c r="A38" s="3" t="s">
        <v>21</v>
      </c>
      <c r="B38" s="137">
        <v>1.3</v>
      </c>
      <c r="C38" s="98"/>
      <c r="D38" s="137">
        <v>0.1</v>
      </c>
      <c r="E38" s="98"/>
      <c r="F38" s="137">
        <v>0.4</v>
      </c>
      <c r="G38" s="137">
        <v>0.7</v>
      </c>
      <c r="H38" s="137">
        <v>0.6</v>
      </c>
      <c r="I38" s="98"/>
      <c r="J38" s="137">
        <v>0.3</v>
      </c>
      <c r="K38" s="137">
        <v>1.9</v>
      </c>
      <c r="L38" s="137">
        <v>0.7</v>
      </c>
      <c r="M38" s="7">
        <v>0.3</v>
      </c>
    </row>
    <row r="39" spans="1:13" ht="12.75">
      <c r="A39" s="3" t="s">
        <v>22</v>
      </c>
      <c r="B39" s="136" t="s">
        <v>54</v>
      </c>
      <c r="C39" s="107"/>
      <c r="D39" s="136" t="s">
        <v>54</v>
      </c>
      <c r="E39" s="107"/>
      <c r="F39" s="136" t="s">
        <v>54</v>
      </c>
      <c r="G39" s="136">
        <v>0</v>
      </c>
      <c r="H39" s="136">
        <v>0</v>
      </c>
      <c r="I39" s="107"/>
      <c r="J39" s="137">
        <v>0</v>
      </c>
      <c r="K39" s="136" t="s">
        <v>54</v>
      </c>
      <c r="L39" s="136">
        <v>0</v>
      </c>
      <c r="M39" s="7">
        <v>0</v>
      </c>
    </row>
    <row r="40" spans="1:13" ht="16.5" customHeight="1">
      <c r="A40" s="3" t="s">
        <v>45</v>
      </c>
      <c r="B40" s="19">
        <v>7041</v>
      </c>
      <c r="C40" s="94"/>
      <c r="D40" s="63">
        <v>9250</v>
      </c>
      <c r="E40" s="94"/>
      <c r="F40" s="63">
        <v>10231</v>
      </c>
      <c r="G40" s="63">
        <v>37090</v>
      </c>
      <c r="H40" s="63">
        <v>63612</v>
      </c>
      <c r="I40" s="94"/>
      <c r="J40" s="63">
        <v>239461</v>
      </c>
      <c r="K40" s="63">
        <v>52</v>
      </c>
      <c r="L40" s="63">
        <v>28435</v>
      </c>
      <c r="M40" s="63">
        <v>267948</v>
      </c>
    </row>
    <row r="41" spans="1:13" ht="24" customHeight="1">
      <c r="A41" s="182"/>
      <c r="B41" s="183"/>
      <c r="C41" s="19"/>
      <c r="D41" s="19"/>
      <c r="E41" s="19"/>
      <c r="F41" s="19"/>
      <c r="G41" s="19"/>
      <c r="H41" s="19"/>
      <c r="I41" s="19"/>
      <c r="J41" s="19"/>
      <c r="K41" s="19"/>
      <c r="L41" s="19"/>
      <c r="M41" s="19"/>
    </row>
    <row r="42" spans="1:13" ht="36.75" customHeight="1">
      <c r="A42" s="184" t="s">
        <v>172</v>
      </c>
      <c r="B42" s="185"/>
      <c r="C42" s="174"/>
      <c r="D42" s="174"/>
      <c r="E42" s="174"/>
      <c r="F42" s="174"/>
      <c r="G42" s="174"/>
      <c r="H42" s="174"/>
      <c r="I42" s="174"/>
      <c r="J42" s="174"/>
      <c r="K42" s="174"/>
      <c r="L42" s="174"/>
      <c r="M42" s="174"/>
    </row>
    <row r="43" spans="1:13" ht="12.75" customHeight="1">
      <c r="A43" s="16"/>
      <c r="B43" s="16"/>
      <c r="C43" s="16"/>
      <c r="D43" s="16"/>
      <c r="E43" s="16"/>
      <c r="F43" s="16"/>
      <c r="G43" s="16"/>
      <c r="H43" s="16"/>
      <c r="I43" s="16"/>
      <c r="J43" s="16"/>
      <c r="K43" s="16"/>
      <c r="L43" s="16"/>
      <c r="M43" s="16"/>
    </row>
    <row r="44" spans="1:13" ht="12.75" hidden="1">
      <c r="A44" s="16"/>
      <c r="B44" s="16"/>
      <c r="C44" s="16"/>
      <c r="D44" s="16"/>
      <c r="E44" s="16"/>
      <c r="F44" s="16"/>
      <c r="G44" s="16"/>
      <c r="H44" s="16"/>
      <c r="I44" s="16"/>
      <c r="J44" s="16"/>
      <c r="K44" s="16"/>
      <c r="L44" s="16"/>
      <c r="M44" s="16"/>
    </row>
    <row r="45" ht="12.75">
      <c r="A45" s="28"/>
    </row>
    <row r="50" spans="1:13" ht="12.75">
      <c r="A50" s="60"/>
      <c r="B50" s="17"/>
      <c r="C50" s="17"/>
      <c r="D50" s="17"/>
      <c r="E50" s="17"/>
      <c r="F50" s="17"/>
      <c r="G50" s="17"/>
      <c r="H50" s="17"/>
      <c r="I50" s="17"/>
      <c r="J50" s="17"/>
      <c r="K50" s="17"/>
      <c r="L50" s="17"/>
      <c r="M50" s="17"/>
    </row>
    <row r="51" spans="1:13" ht="12.75">
      <c r="A51" s="17"/>
      <c r="B51" s="17"/>
      <c r="C51" s="17"/>
      <c r="D51" s="17"/>
      <c r="E51" s="17"/>
      <c r="F51" s="17"/>
      <c r="G51" s="17"/>
      <c r="H51" s="17"/>
      <c r="I51" s="17"/>
      <c r="J51" s="17"/>
      <c r="K51" s="17"/>
      <c r="L51" s="17"/>
      <c r="M51" s="17"/>
    </row>
    <row r="52" spans="1:13" ht="12.75">
      <c r="A52" s="17"/>
      <c r="B52" s="17"/>
      <c r="C52" s="17"/>
      <c r="D52" s="17"/>
      <c r="E52" s="17"/>
      <c r="F52" s="17"/>
      <c r="G52" s="17"/>
      <c r="H52" s="17"/>
      <c r="I52" s="17"/>
      <c r="J52" s="17"/>
      <c r="K52" s="17"/>
      <c r="L52" s="17"/>
      <c r="M52" s="17"/>
    </row>
  </sheetData>
  <sheetProtection/>
  <mergeCells count="6">
    <mergeCell ref="A42:M42"/>
    <mergeCell ref="A1:M1"/>
    <mergeCell ref="A3:M3"/>
    <mergeCell ref="D4:H4"/>
    <mergeCell ref="J4:M4"/>
    <mergeCell ref="A41:B4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Olof Fraenell</cp:lastModifiedBy>
  <cp:lastPrinted>2012-06-11T12:58:01Z</cp:lastPrinted>
  <dcterms:created xsi:type="dcterms:W3CDTF">2001-11-07T08:40:28Z</dcterms:created>
  <dcterms:modified xsi:type="dcterms:W3CDTF">2012-06-11T12:59:36Z</dcterms:modified>
  <cp:category/>
  <cp:version/>
  <cp:contentType/>
  <cp:contentStatus/>
</cp:coreProperties>
</file>