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4280" windowHeight="11820" tabRatio="803" activeTab="0"/>
  </bookViews>
  <sheets>
    <sheet name="4.1 (1)" sheetId="1" r:id="rId1"/>
    <sheet name="4.1 (2)" sheetId="2" r:id="rId2"/>
    <sheet name="4.2" sheetId="3" r:id="rId3"/>
    <sheet name="4.3" sheetId="4" r:id="rId4"/>
    <sheet name="4.4" sheetId="5" r:id="rId5"/>
    <sheet name="4.5" sheetId="6" r:id="rId6"/>
  </sheets>
  <definedNames>
    <definedName name="_xlnm.Print_Area" localSheetId="4">'4.4'!$A$1:$F$102</definedName>
    <definedName name="_xlnm.Print_Area" localSheetId="5">'4.5'!$A$1:$I$36</definedName>
  </definedNames>
  <calcPr fullCalcOnLoad="1"/>
</workbook>
</file>

<file path=xl/sharedStrings.xml><?xml version="1.0" encoding="utf-8"?>
<sst xmlns="http://schemas.openxmlformats.org/spreadsheetml/2006/main" count="659" uniqueCount="175">
  <si>
    <t>Antal</t>
  </si>
  <si>
    <t>%</t>
  </si>
  <si>
    <t>Totalt</t>
  </si>
  <si>
    <t>Land</t>
  </si>
  <si>
    <t>Gymnasienivå</t>
  </si>
  <si>
    <t>Eftergymnasial nivå</t>
  </si>
  <si>
    <t>Forskarnivå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</si>
  <si>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</si>
  <si>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</si>
  <si>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</si>
  <si>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</si>
  <si>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</si>
  <si>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</si>
  <si>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</si>
  <si>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</si>
  <si>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</si>
  <si>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</si>
  <si>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</si>
  <si>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</si>
  <si>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</si>
  <si>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</si>
  <si>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</si>
  <si>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</si>
  <si>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</si>
  <si>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</si>
  <si>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</si>
  <si>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</si>
  <si>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</si>
  <si>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</si>
  <si>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</si>
  <si>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</si>
  <si>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</si>
  <si>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</si>
  <si>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</si>
  <si>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</si>
  <si>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</si>
  <si>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</si>
  <si>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</si>
  <si>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</si>
  <si>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</si>
  <si>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</si>
  <si>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</si>
  <si>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</si>
  <si>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</si>
  <si>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</si>
  <si>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</si>
  <si>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</si>
  <si>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</si>
  <si>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</si>
  <si>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</si>
  <si>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</si>
  <si>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</si>
  <si>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</si>
  <si>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</si>
  <si>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</si>
  <si>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</si>
  <si>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</si>
  <si>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</si>
  <si>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</si>
  <si>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</si>
  <si>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</si>
  <si>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</si>
  <si>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</si>
  <si>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</si>
  <si>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</si>
  <si>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</si>
  <si>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</si>
  <si>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</si>
  <si>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</si>
  <si>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</si>
  <si>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</si>
  <si>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</si>
  <si>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</si>
  <si>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Utbytesstuderande</t>
  </si>
  <si>
    <t>Kön</t>
  </si>
  <si>
    <t>Tanzania</t>
  </si>
  <si>
    <t>Costa Rica</t>
  </si>
  <si>
    <t>Peru</t>
  </si>
  <si>
    <t>Venezuela</t>
  </si>
  <si>
    <t>Macao</t>
  </si>
  <si>
    <t>Syrien</t>
  </si>
  <si>
    <t>Taiwan</t>
  </si>
  <si>
    <t>Läsår</t>
  </si>
  <si>
    <t>Lettland</t>
  </si>
  <si>
    <t>Slovakien</t>
  </si>
  <si>
    <t>Slovenien</t>
  </si>
  <si>
    <t>Typ av studiestöd</t>
  </si>
  <si>
    <t>Indien</t>
  </si>
  <si>
    <t>Sydkorea</t>
  </si>
  <si>
    <t>Jordanien</t>
  </si>
  <si>
    <t>Malaysia</t>
  </si>
  <si>
    <t>Turkiet</t>
  </si>
  <si>
    <t>Bulgarien</t>
  </si>
  <si>
    <t>Kroatien</t>
  </si>
  <si>
    <t>Ukraina</t>
  </si>
  <si>
    <t>Studieinriktning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</si>
  <si>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</si>
  <si>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</si>
  <si>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</si>
  <si>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</si>
  <si>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</si>
  <si>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</si>
  <si>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</si>
  <si>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Tjänster</t>
  </si>
  <si>
    <t xml:space="preserve">  Okänd</t>
  </si>
  <si>
    <t>Litauen</t>
  </si>
  <si>
    <t>Filippinerna</t>
  </si>
  <si>
    <t>Vietnam</t>
  </si>
  <si>
    <t>-</t>
  </si>
  <si>
    <t xml:space="preserve">  Tilläggsbidrag</t>
  </si>
  <si>
    <t xml:space="preserve">  Grundbidrag</t>
  </si>
  <si>
    <t>EU-27</t>
  </si>
  <si>
    <t>Cypern</t>
  </si>
  <si>
    <t xml:space="preserve">Serbien </t>
  </si>
  <si>
    <t>Förenade Arabemiraten</t>
  </si>
  <si>
    <t xml:space="preserve">  Övriga</t>
  </si>
  <si>
    <t>Colombia</t>
  </si>
  <si>
    <t>Luxemburg</t>
  </si>
  <si>
    <t>EU-27, utom Norden</t>
  </si>
  <si>
    <t>Bosnien och Herzegovina</t>
  </si>
  <si>
    <t>Eftergymnasial nivå inkl. forskare</t>
  </si>
  <si>
    <t>Utbildningsnivå</t>
  </si>
  <si>
    <t xml:space="preserve">                     Number of students in post-secondary education receiving student aid for studies 
                     abroad, by sex, continent and type of studies </t>
  </si>
  <si>
    <r>
      <t>Studieinriktning</t>
    </r>
    <r>
      <rPr>
        <vertAlign val="superscript"/>
        <sz val="8.5"/>
        <rFont val="Arial"/>
        <family val="2"/>
      </rPr>
      <t>2</t>
    </r>
  </si>
  <si>
    <t xml:space="preserve">  Hälso- och sjukvård samt social omsorg</t>
  </si>
  <si>
    <t>Saudiarabien</t>
  </si>
  <si>
    <t>Tabell 4.1    forts…</t>
  </si>
  <si>
    <t xml:space="preserve"> –19 år</t>
  </si>
  <si>
    <t>20–24 år</t>
  </si>
  <si>
    <t>25–29 år</t>
  </si>
  <si>
    <t>30–34 år</t>
  </si>
  <si>
    <t>35–39 år</t>
  </si>
  <si>
    <t>40–44 år</t>
  </si>
  <si>
    <t xml:space="preserve">45 år– </t>
  </si>
  <si>
    <t>Tabell 4.4    forts…</t>
  </si>
  <si>
    <r>
      <t xml:space="preserve">  Totalt gymnasienivå</t>
    </r>
    <r>
      <rPr>
        <vertAlign val="superscript"/>
        <sz val="8.5"/>
        <rFont val="Arial"/>
        <family val="2"/>
      </rPr>
      <t>2</t>
    </r>
  </si>
  <si>
    <r>
      <t>Samtliga nivåer</t>
    </r>
    <r>
      <rPr>
        <vertAlign val="superscript"/>
        <sz val="8.5"/>
        <rFont val="Arial"/>
        <family val="2"/>
      </rPr>
      <t>1</t>
    </r>
  </si>
  <si>
    <r>
      <t>Totalt</t>
    </r>
    <r>
      <rPr>
        <b/>
        <vertAlign val="superscript"/>
        <sz val="8.5"/>
        <rFont val="Arial"/>
        <family val="2"/>
      </rPr>
      <t>3</t>
    </r>
  </si>
  <si>
    <t>4               Studiemedel för studier utomlands</t>
  </si>
  <si>
    <t xml:space="preserve">                 Financial student aid for studies abroad</t>
  </si>
  <si>
    <t>1   En person kan finnas registrerad på flera utbildningsnivåer under samma läsår.
2   Tabellen har sekretessgranskats, vilket innebär att enskilda celler med antal mindre än 3 har ersatts med " och att 
     summeringar har justerats.
3   Nettoräknat antal. Studerande som läst på olika utbildningsnivåer under tidsperioden har räknats endast en gång.</t>
  </si>
  <si>
    <t>Kenya</t>
  </si>
  <si>
    <t>Tunisien</t>
  </si>
  <si>
    <r>
      <t>EU-27</t>
    </r>
    <r>
      <rPr>
        <vertAlign val="superscript"/>
        <sz val="8.5"/>
        <rFont val="Arial"/>
        <family val="2"/>
      </rPr>
      <t>6</t>
    </r>
  </si>
  <si>
    <t>"</t>
  </si>
  <si>
    <t xml:space="preserve">                      Number of students receiving student aid for studies abroad, by 
                      sex, level of education, continent and country, 2011/12</t>
  </si>
  <si>
    <r>
      <t>Tabell 4.2    Antal studerande som fått studiemedel för studier utomlands, fördelat på 
                    kön, ålder och utbildningsnivå, 2011/12</t>
    </r>
    <r>
      <rPr>
        <b/>
        <vertAlign val="superscript"/>
        <sz val="10"/>
        <rFont val="Arial"/>
        <family val="2"/>
      </rPr>
      <t>1, 2</t>
    </r>
  </si>
  <si>
    <t xml:space="preserve">                    Number of students receiving student aid for studies abroad, by sex, age and
                    level of education, 2011/12</t>
  </si>
  <si>
    <t xml:space="preserve">                     Number of students in post-secondary education receiving student aid 
                     for studies abroad, by sex, continent and field of education, 2011/12</t>
  </si>
  <si>
    <t xml:space="preserve">                     Number of students receiving student aid for studies abroad, by sex, level of 
                     education, type of aid and disbursed amount, SEK million, 2011/12</t>
  </si>
  <si>
    <r>
      <t>Tabell 4.3    Antal studerande på eftergymnasial nivå som fått studiemedel för studier 
                     utomlands, fördelat på kön, världsdel och typ av studier</t>
    </r>
    <r>
      <rPr>
        <b/>
        <vertAlign val="superscript"/>
        <sz val="10"/>
        <rFont val="Arial"/>
        <family val="2"/>
      </rPr>
      <t>1</t>
    </r>
  </si>
  <si>
    <r>
      <t>Free-movers</t>
    </r>
    <r>
      <rPr>
        <vertAlign val="superscript"/>
        <sz val="8.5"/>
        <rFont val="Arial"/>
        <family val="2"/>
      </rPr>
      <t>2</t>
    </r>
  </si>
  <si>
    <r>
      <t>Språkkurser</t>
    </r>
    <r>
      <rPr>
        <vertAlign val="superscript"/>
        <sz val="8.5"/>
        <rFont val="Arial"/>
        <family val="2"/>
      </rPr>
      <t>3</t>
    </r>
  </si>
  <si>
    <r>
      <t>Totalt</t>
    </r>
    <r>
      <rPr>
        <vertAlign val="superscript"/>
        <sz val="8.5"/>
        <rFont val="Arial"/>
        <family val="2"/>
      </rPr>
      <t>4</t>
    </r>
  </si>
  <si>
    <r>
      <t>2009/10</t>
    </r>
    <r>
      <rPr>
        <b/>
        <vertAlign val="superscript"/>
        <sz val="8.5"/>
        <rFont val="Arial"/>
        <family val="2"/>
      </rPr>
      <t>5</t>
    </r>
  </si>
  <si>
    <r>
      <t>2010/11</t>
    </r>
    <r>
      <rPr>
        <b/>
        <vertAlign val="superscript"/>
        <sz val="8.5"/>
        <rFont val="Arial"/>
        <family val="2"/>
      </rPr>
      <t>5</t>
    </r>
  </si>
  <si>
    <r>
      <t>2011/12</t>
    </r>
    <r>
      <rPr>
        <b/>
        <vertAlign val="superscript"/>
        <sz val="8.5"/>
        <rFont val="Arial"/>
        <family val="2"/>
      </rPr>
      <t>5</t>
    </r>
  </si>
  <si>
    <t>Makedonien</t>
  </si>
  <si>
    <t>Irak</t>
  </si>
  <si>
    <r>
      <t>Tabell 4.4    Antal studerande på eftergymnasial nivå som fått studiemedel för 
                     studier utomlands, fördelat på kön, världsdel och studieinriktning, 
                     2011/12</t>
    </r>
    <r>
      <rPr>
        <b/>
        <vertAlign val="superscript"/>
        <sz val="10"/>
        <rFont val="Arial"/>
        <family val="2"/>
      </rPr>
      <t>1</t>
    </r>
  </si>
  <si>
    <t xml:space="preserve">Gymnasienivå
</t>
  </si>
  <si>
    <t xml:space="preserve">Totalt
</t>
  </si>
  <si>
    <t>Ålder 2011-12-31</t>
  </si>
  <si>
    <r>
      <t>Tabell 4.1     Antal studerande som fått studiemedel för studier utomlands, 
                      fördelat på kön, utbildningsnivå, världsdel och land, 2011/12</t>
    </r>
    <r>
      <rPr>
        <b/>
        <vertAlign val="superscript"/>
        <sz val="10"/>
        <rFont val="Arial"/>
        <family val="2"/>
      </rPr>
      <t>1, 2</t>
    </r>
  </si>
  <si>
    <t xml:space="preserve"> </t>
  </si>
  <si>
    <t>1   Tabellen har sekretessgranskats, vilket innebär att enskilda celler med antal mindre än 3 har ersatts med " och att 
     summeringar har justerats.
2   Avser i denna tabell utlandsstuderande på eftergymnasial nivå som inte läser icke-akademiska språkkurser eller på 
     utbytesprogram, för samtliga läsår i tidsserien. I publikationerna från 2009/10 och bakåt så har antalet free-movers 
     räknats ut genom en substraktion av det totala nettoantalet studerande per världsdel minus antalet som läser språkkurser 
     och utbytesprogram.
3   Studerande som läser en icke-akademisk förberedande språkkurs på eftergymnasial nivå.
4   Nettoräknat antal. En studerande som förekommer inom flera typer av studier under läsåret har räknats endast en
     gång.
5   Nettoräknat antal. En person som studerat i flera olika världsdelar under tidsperioden räknas endast en gång.
6   Omfattar länderna i Europeiska unionen utom Danmark och Finland.</t>
  </si>
  <si>
    <r>
      <t xml:space="preserve">  Totalt eftergymnasial nivå</t>
    </r>
    <r>
      <rPr>
        <vertAlign val="superscript"/>
        <sz val="8.5"/>
        <rFont val="Arial"/>
        <family val="2"/>
      </rPr>
      <t>2</t>
    </r>
  </si>
  <si>
    <r>
      <t xml:space="preserve">  Samtliga nivåer</t>
    </r>
    <r>
      <rPr>
        <vertAlign val="superscript"/>
        <sz val="8.5"/>
        <rFont val="Arial"/>
        <family val="2"/>
      </rPr>
      <t>3</t>
    </r>
  </si>
  <si>
    <r>
      <t>Totalt utbetalt bidrag</t>
    </r>
    <r>
      <rPr>
        <b/>
        <vertAlign val="superscript"/>
        <sz val="8.5"/>
        <rFont val="Arial"/>
        <family val="2"/>
      </rPr>
      <t>4</t>
    </r>
  </si>
  <si>
    <r>
      <t>Totalt utbetalt studielån</t>
    </r>
    <r>
      <rPr>
        <b/>
        <vertAlign val="superscript"/>
        <sz val="8.5"/>
        <rFont val="Arial"/>
        <family val="2"/>
      </rPr>
      <t>5</t>
    </r>
  </si>
  <si>
    <t>1   Avser nettoräknat antal studerande på gymnasie- och eftergymnasial nivå inklusive forskare.
2   Avser nettoräknat antal studerande med merkostnadslån på respektive nivå.
3   Avser nettoräknat antal studerande med merkostnadslån på gymnasie- och eftergymnasial nivå inklusive forskare.
4   Avser sammanlagt belopp som har betalats ut i grundbidrag och tilläggsbidrag.
5   Avser sammanlagt belopp som har betalats ut i grundlån och merkostnadslån.</t>
  </si>
  <si>
    <t>Tabell 4.5   Antal studerande som fått studiemedel för studier utomlands, fördelat på
                    kön, utbildningsnivå, typ av studiestöd och utbetalt belopp, miljoner kronor, 2011/12</t>
  </si>
  <si>
    <r>
      <t>Totalt</t>
    </r>
    <r>
      <rPr>
        <b/>
        <vertAlign val="superscript"/>
        <sz val="8.5"/>
        <rFont val="Arial"/>
        <family val="2"/>
      </rPr>
      <t>3, 4</t>
    </r>
  </si>
  <si>
    <t>1   En person kan finnas registrerad på flera utbildningsnivårer eller i flera studieländer under samma läsår.
2   Tabellen har sekretessgranskats, vilket innebär att enskilda celler med antal mindre än 3 har ersatts 
     med " och att summeringar har justerats.
3   Nettoräknat antal. Studerande som läst i olika världsdelar eller på olika utbildningsnivåer under tidsperioden har
     räknats endast en gång.
4   På gymnasienivå fanns det dessutom 910 utlandsstuderande med studiehjälp under läsåret 2011/12. Av dessa 
     fick 145 personer utbetalningar av studiehjälp från CSN via Försäkringskassan.</t>
  </si>
  <si>
    <t>1   Tabellen har sekretessgranskats, vilket innebär att enskilda celler med antal mindre än 3 har ersatts 
     med " och att summeringar har justerats.  
2   För utbytesstuderande registreras studieinriktning 'Okänd' i CSN:s system.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</si>
</sst>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;&quot;-&quot;#,##0.0"/>
    <numFmt numFmtId="167" formatCode="#,##0.000"/>
    <numFmt numFmtId="168" formatCode="#,##0.0000"/>
    <numFmt numFmtId="169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b/>
      <sz val="8.5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4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0" fillId="0" borderId="0" xfId="48" applyNumberFormat="1" applyFill="1" applyAlignment="1">
      <alignment/>
    </xf>
    <xf numFmtId="3" fontId="0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8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2" fillId="0" borderId="0" xfId="0" applyFont="1" applyFill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28575</xdr:rowOff>
    </xdr:from>
    <xdr:to>
      <xdr:col>0</xdr:col>
      <xdr:colOff>1504950</xdr:colOff>
      <xdr:row>48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5247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19050</xdr:rowOff>
    </xdr:from>
    <xdr:to>
      <xdr:col>0</xdr:col>
      <xdr:colOff>1409700</xdr:colOff>
      <xdr:row>20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2</xdr:col>
      <xdr:colOff>200025</xdr:colOff>
      <xdr:row>32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28575</xdr:rowOff>
    </xdr:from>
    <xdr:to>
      <xdr:col>0</xdr:col>
      <xdr:colOff>1428750</xdr:colOff>
      <xdr:row>100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069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1</xdr:col>
      <xdr:colOff>0</xdr:colOff>
      <xdr:row>34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3.140625" style="0" customWidth="1"/>
    <col min="2" max="4" width="6.7109375" style="0" customWidth="1"/>
    <col min="5" max="5" width="1.421875" style="0" customWidth="1"/>
    <col min="6" max="8" width="6.7109375" style="0" customWidth="1"/>
    <col min="9" max="9" width="1.421875" style="0" customWidth="1"/>
    <col min="10" max="12" width="6.7109375" style="0" customWidth="1"/>
  </cols>
  <sheetData>
    <row r="1" spans="1:9" ht="15.75">
      <c r="A1" s="121" t="s">
        <v>138</v>
      </c>
      <c r="B1" s="122"/>
      <c r="C1" s="122"/>
      <c r="D1" s="122"/>
      <c r="E1" s="122"/>
      <c r="F1" s="122"/>
      <c r="G1" s="122"/>
      <c r="H1" s="122"/>
      <c r="I1" s="122"/>
    </row>
    <row r="2" ht="18.75" customHeight="1">
      <c r="A2" s="22" t="s">
        <v>139</v>
      </c>
    </row>
    <row r="3" ht="12.75" customHeight="1"/>
    <row r="4" spans="1:11" ht="26.25" customHeight="1">
      <c r="A4" s="129" t="s">
        <v>163</v>
      </c>
      <c r="B4" s="126"/>
      <c r="C4" s="126"/>
      <c r="D4" s="126"/>
      <c r="E4" s="126"/>
      <c r="F4" s="126"/>
      <c r="G4" s="126"/>
      <c r="H4" s="126"/>
      <c r="I4" s="126"/>
      <c r="J4" s="130"/>
      <c r="K4" s="128"/>
    </row>
    <row r="5" spans="1:9" ht="8.25" customHeight="1">
      <c r="A5" s="23"/>
      <c r="B5" s="20"/>
      <c r="C5" s="20"/>
      <c r="D5" s="20"/>
      <c r="E5" s="20"/>
      <c r="F5" s="20"/>
      <c r="G5" s="20"/>
      <c r="H5" s="20"/>
      <c r="I5" s="20"/>
    </row>
    <row r="6" spans="1:11" ht="27" customHeight="1">
      <c r="A6" s="125" t="s">
        <v>145</v>
      </c>
      <c r="B6" s="126"/>
      <c r="C6" s="126"/>
      <c r="D6" s="126"/>
      <c r="E6" s="126"/>
      <c r="F6" s="126"/>
      <c r="G6" s="126"/>
      <c r="H6" s="126"/>
      <c r="I6" s="126"/>
      <c r="J6" s="127"/>
      <c r="K6" s="128"/>
    </row>
    <row r="7" spans="1:12" ht="27" customHeight="1">
      <c r="A7" s="3" t="s">
        <v>58</v>
      </c>
      <c r="B7" s="123" t="s">
        <v>160</v>
      </c>
      <c r="C7" s="124"/>
      <c r="D7" s="124"/>
      <c r="E7" s="3"/>
      <c r="F7" s="123" t="s">
        <v>120</v>
      </c>
      <c r="G7" s="123"/>
      <c r="H7" s="123"/>
      <c r="I7" s="3"/>
      <c r="J7" s="119" t="s">
        <v>161</v>
      </c>
      <c r="K7" s="95"/>
      <c r="L7" s="44"/>
    </row>
    <row r="8" spans="1:14" ht="15" customHeight="1">
      <c r="A8" s="2" t="s">
        <v>3</v>
      </c>
      <c r="B8" s="4" t="s">
        <v>54</v>
      </c>
      <c r="C8" s="4" t="s">
        <v>55</v>
      </c>
      <c r="D8" s="4" t="s">
        <v>2</v>
      </c>
      <c r="E8" s="4"/>
      <c r="F8" s="4" t="s">
        <v>54</v>
      </c>
      <c r="G8" s="4" t="s">
        <v>55</v>
      </c>
      <c r="H8" s="4" t="s">
        <v>2</v>
      </c>
      <c r="I8" s="4"/>
      <c r="J8" s="4" t="s">
        <v>54</v>
      </c>
      <c r="K8" s="4" t="s">
        <v>55</v>
      </c>
      <c r="L8" s="4" t="s">
        <v>2</v>
      </c>
      <c r="M8" s="18"/>
      <c r="N8" s="18"/>
    </row>
    <row r="9" spans="1:14" ht="16.5" customHeight="1">
      <c r="A9" s="6" t="s">
        <v>7</v>
      </c>
      <c r="B9" s="86">
        <f>SUM(B10:B13)</f>
        <v>128</v>
      </c>
      <c r="C9" s="86">
        <f>SUM(C10:C13)</f>
        <v>171</v>
      </c>
      <c r="D9" s="86">
        <f aca="true" t="shared" si="0" ref="D9:D14">SUM(B9:C9)</f>
        <v>299</v>
      </c>
      <c r="E9" s="86"/>
      <c r="F9" s="86">
        <f>SUM(F10:F13)</f>
        <v>1854</v>
      </c>
      <c r="G9" s="86">
        <f>SUM(G10:G13)</f>
        <v>1090</v>
      </c>
      <c r="H9" s="86">
        <f>SUM(F9:G9)</f>
        <v>2944</v>
      </c>
      <c r="I9" s="86"/>
      <c r="J9" s="86">
        <f>SUM(B9,F9)</f>
        <v>1982</v>
      </c>
      <c r="K9" s="86">
        <f>SUM(C9,G9)</f>
        <v>1261</v>
      </c>
      <c r="L9" s="86">
        <f>SUM(J9:K9)</f>
        <v>3243</v>
      </c>
      <c r="M9" s="11"/>
      <c r="N9" s="1"/>
    </row>
    <row r="10" spans="1:13" ht="12.75">
      <c r="A10" s="1" t="s">
        <v>8</v>
      </c>
      <c r="B10" s="72">
        <v>75</v>
      </c>
      <c r="C10" s="72">
        <v>81</v>
      </c>
      <c r="D10" s="72">
        <f t="shared" si="0"/>
        <v>156</v>
      </c>
      <c r="E10" s="70"/>
      <c r="F10" s="72">
        <v>1277</v>
      </c>
      <c r="G10" s="72">
        <v>644</v>
      </c>
      <c r="H10" s="70">
        <f>SUM(F10:G10)</f>
        <v>1921</v>
      </c>
      <c r="I10" s="70"/>
      <c r="J10" s="34">
        <f aca="true" t="shared" si="1" ref="J10:J55">SUM(B10,F10)</f>
        <v>1352</v>
      </c>
      <c r="K10" s="34">
        <f aca="true" t="shared" si="2" ref="K10:K55">SUM(C10,G10)</f>
        <v>725</v>
      </c>
      <c r="L10" s="34">
        <f aca="true" t="shared" si="3" ref="L10:L55">SUM(J10:K10)</f>
        <v>2077</v>
      </c>
      <c r="M10" s="82"/>
    </row>
    <row r="11" spans="1:13" ht="12.75">
      <c r="A11" s="1" t="s">
        <v>9</v>
      </c>
      <c r="B11" s="72">
        <v>22</v>
      </c>
      <c r="C11" s="72">
        <v>25</v>
      </c>
      <c r="D11" s="72">
        <f t="shared" si="0"/>
        <v>47</v>
      </c>
      <c r="E11" s="70"/>
      <c r="F11" s="72">
        <v>68</v>
      </c>
      <c r="G11" s="72">
        <v>125</v>
      </c>
      <c r="H11" s="70">
        <f aca="true" t="shared" si="4" ref="H11:H17">SUM(F11:G11)</f>
        <v>193</v>
      </c>
      <c r="I11" s="70"/>
      <c r="J11" s="34">
        <f t="shared" si="1"/>
        <v>90</v>
      </c>
      <c r="K11" s="34">
        <f t="shared" si="2"/>
        <v>150</v>
      </c>
      <c r="L11" s="34">
        <f t="shared" si="3"/>
        <v>240</v>
      </c>
      <c r="M11" s="82"/>
    </row>
    <row r="12" spans="1:13" ht="12.75">
      <c r="A12" s="1" t="s">
        <v>10</v>
      </c>
      <c r="B12" s="72">
        <v>3</v>
      </c>
      <c r="C12" s="72" t="s">
        <v>144</v>
      </c>
      <c r="D12" s="72">
        <f t="shared" si="0"/>
        <v>3</v>
      </c>
      <c r="E12" s="70"/>
      <c r="F12" s="72">
        <v>31</v>
      </c>
      <c r="G12" s="72">
        <v>25</v>
      </c>
      <c r="H12" s="70">
        <f t="shared" si="4"/>
        <v>56</v>
      </c>
      <c r="I12" s="70"/>
      <c r="J12" s="34">
        <f t="shared" si="1"/>
        <v>34</v>
      </c>
      <c r="K12" s="34">
        <f t="shared" si="2"/>
        <v>25</v>
      </c>
      <c r="L12" s="34">
        <f t="shared" si="3"/>
        <v>59</v>
      </c>
      <c r="M12" s="82"/>
    </row>
    <row r="13" spans="1:13" ht="12.75">
      <c r="A13" s="1" t="s">
        <v>11</v>
      </c>
      <c r="B13" s="72">
        <v>28</v>
      </c>
      <c r="C13" s="72">
        <v>65</v>
      </c>
      <c r="D13" s="72">
        <f t="shared" si="0"/>
        <v>93</v>
      </c>
      <c r="E13" s="70"/>
      <c r="F13" s="72">
        <v>478</v>
      </c>
      <c r="G13" s="72">
        <v>296</v>
      </c>
      <c r="H13" s="70">
        <f t="shared" si="4"/>
        <v>774</v>
      </c>
      <c r="I13" s="70"/>
      <c r="J13" s="34">
        <f t="shared" si="1"/>
        <v>506</v>
      </c>
      <c r="K13" s="34">
        <f t="shared" si="2"/>
        <v>361</v>
      </c>
      <c r="L13" s="34">
        <f t="shared" si="3"/>
        <v>867</v>
      </c>
      <c r="M13" s="82"/>
    </row>
    <row r="14" spans="1:13" ht="16.5" customHeight="1">
      <c r="A14" s="17" t="s">
        <v>118</v>
      </c>
      <c r="B14" s="71">
        <f>SUM(B15:B38)</f>
        <v>47</v>
      </c>
      <c r="C14" s="71">
        <f>SUM(C15:C38)</f>
        <v>26</v>
      </c>
      <c r="D14" s="71">
        <f t="shared" si="0"/>
        <v>73</v>
      </c>
      <c r="E14" s="71"/>
      <c r="F14" s="71">
        <f>SUM(F15:F38)</f>
        <v>8416</v>
      </c>
      <c r="G14" s="71">
        <f>SUM(G15:G38)</f>
        <v>5123</v>
      </c>
      <c r="H14" s="78">
        <f>SUM(F14:G14)</f>
        <v>13539</v>
      </c>
      <c r="I14" s="71"/>
      <c r="J14" s="86">
        <f t="shared" si="1"/>
        <v>8463</v>
      </c>
      <c r="K14" s="86">
        <f t="shared" si="2"/>
        <v>5149</v>
      </c>
      <c r="L14" s="86">
        <f t="shared" si="3"/>
        <v>13612</v>
      </c>
      <c r="M14" s="68"/>
    </row>
    <row r="15" spans="1:13" s="9" customFormat="1" ht="12.75">
      <c r="A15" s="7" t="s">
        <v>12</v>
      </c>
      <c r="B15" s="72" t="s">
        <v>108</v>
      </c>
      <c r="C15" s="72" t="s">
        <v>108</v>
      </c>
      <c r="D15" s="72" t="s">
        <v>108</v>
      </c>
      <c r="E15" s="70"/>
      <c r="F15" s="72">
        <v>81</v>
      </c>
      <c r="G15" s="72">
        <v>32</v>
      </c>
      <c r="H15" s="70">
        <f t="shared" si="4"/>
        <v>113</v>
      </c>
      <c r="I15" s="70"/>
      <c r="J15" s="34">
        <f t="shared" si="1"/>
        <v>81</v>
      </c>
      <c r="K15" s="34">
        <f t="shared" si="2"/>
        <v>32</v>
      </c>
      <c r="L15" s="34">
        <f t="shared" si="3"/>
        <v>113</v>
      </c>
      <c r="M15" s="84"/>
    </row>
    <row r="16" spans="1:13" s="9" customFormat="1" ht="12.75">
      <c r="A16" s="7" t="s">
        <v>92</v>
      </c>
      <c r="B16" s="72" t="s">
        <v>108</v>
      </c>
      <c r="C16" s="72" t="s">
        <v>108</v>
      </c>
      <c r="D16" s="72" t="s">
        <v>108</v>
      </c>
      <c r="E16" s="70"/>
      <c r="F16" s="72">
        <v>3</v>
      </c>
      <c r="G16" s="72">
        <v>7</v>
      </c>
      <c r="H16" s="70">
        <f t="shared" si="4"/>
        <v>10</v>
      </c>
      <c r="I16" s="70"/>
      <c r="J16" s="34">
        <f t="shared" si="1"/>
        <v>3</v>
      </c>
      <c r="K16" s="34">
        <f t="shared" si="2"/>
        <v>7</v>
      </c>
      <c r="L16" s="34">
        <f t="shared" si="3"/>
        <v>10</v>
      </c>
      <c r="M16" s="84"/>
    </row>
    <row r="17" spans="1:13" s="9" customFormat="1" ht="12.75">
      <c r="A17" s="7" t="s">
        <v>112</v>
      </c>
      <c r="B17" s="72" t="s">
        <v>108</v>
      </c>
      <c r="C17" s="72" t="s">
        <v>108</v>
      </c>
      <c r="D17" s="72" t="s">
        <v>108</v>
      </c>
      <c r="E17" s="70"/>
      <c r="F17" s="72">
        <v>6</v>
      </c>
      <c r="G17" s="72">
        <v>4</v>
      </c>
      <c r="H17" s="70">
        <f t="shared" si="4"/>
        <v>10</v>
      </c>
      <c r="I17" s="70"/>
      <c r="J17" s="34">
        <f t="shared" si="1"/>
        <v>6</v>
      </c>
      <c r="K17" s="34">
        <f t="shared" si="2"/>
        <v>4</v>
      </c>
      <c r="L17" s="34">
        <f t="shared" si="3"/>
        <v>10</v>
      </c>
      <c r="M17" s="84"/>
    </row>
    <row r="18" spans="1:13" s="9" customFormat="1" ht="12.75">
      <c r="A18" s="7" t="s">
        <v>23</v>
      </c>
      <c r="B18" s="72" t="s">
        <v>108</v>
      </c>
      <c r="C18" s="72" t="s">
        <v>108</v>
      </c>
      <c r="D18" s="72" t="s">
        <v>108</v>
      </c>
      <c r="E18" s="70"/>
      <c r="F18" s="72">
        <v>7</v>
      </c>
      <c r="G18" s="72">
        <v>13</v>
      </c>
      <c r="H18" s="70">
        <f aca="true" t="shared" si="5" ref="H18:H38">SUM(F18:G18)</f>
        <v>20</v>
      </c>
      <c r="I18" s="70"/>
      <c r="J18" s="34">
        <f t="shared" si="1"/>
        <v>7</v>
      </c>
      <c r="K18" s="34">
        <f t="shared" si="2"/>
        <v>13</v>
      </c>
      <c r="L18" s="34">
        <f t="shared" si="3"/>
        <v>20</v>
      </c>
      <c r="M18" s="84"/>
    </row>
    <row r="19" spans="1:13" ht="12.75">
      <c r="A19" s="1" t="s">
        <v>13</v>
      </c>
      <c r="B19" s="72" t="s">
        <v>144</v>
      </c>
      <c r="C19" s="72">
        <v>3</v>
      </c>
      <c r="D19" s="72">
        <f>SUM(B19:C19)</f>
        <v>3</v>
      </c>
      <c r="E19" s="70"/>
      <c r="F19" s="72">
        <v>965</v>
      </c>
      <c r="G19" s="72">
        <v>361</v>
      </c>
      <c r="H19" s="70">
        <f t="shared" si="5"/>
        <v>1326</v>
      </c>
      <c r="I19" s="70"/>
      <c r="J19" s="34">
        <f t="shared" si="1"/>
        <v>965</v>
      </c>
      <c r="K19" s="34">
        <f t="shared" si="2"/>
        <v>364</v>
      </c>
      <c r="L19" s="34">
        <f t="shared" si="3"/>
        <v>1329</v>
      </c>
      <c r="M19" s="82"/>
    </row>
    <row r="20" spans="1:13" ht="12.75">
      <c r="A20" s="1" t="s">
        <v>14</v>
      </c>
      <c r="B20" s="72" t="s">
        <v>144</v>
      </c>
      <c r="C20" s="72" t="s">
        <v>108</v>
      </c>
      <c r="D20" s="72" t="s">
        <v>144</v>
      </c>
      <c r="E20" s="70"/>
      <c r="F20" s="72">
        <v>44</v>
      </c>
      <c r="G20" s="72">
        <v>16</v>
      </c>
      <c r="H20" s="70">
        <f t="shared" si="5"/>
        <v>60</v>
      </c>
      <c r="I20" s="70"/>
      <c r="J20" s="34">
        <f t="shared" si="1"/>
        <v>44</v>
      </c>
      <c r="K20" s="34">
        <f t="shared" si="2"/>
        <v>16</v>
      </c>
      <c r="L20" s="34">
        <f t="shared" si="3"/>
        <v>60</v>
      </c>
      <c r="M20" s="82"/>
    </row>
    <row r="21" spans="1:13" ht="12.75">
      <c r="A21" s="1" t="s">
        <v>15</v>
      </c>
      <c r="B21" s="72" t="s">
        <v>108</v>
      </c>
      <c r="C21" s="72" t="s">
        <v>108</v>
      </c>
      <c r="D21" s="72" t="s">
        <v>108</v>
      </c>
      <c r="E21" s="70"/>
      <c r="F21" s="72">
        <v>142</v>
      </c>
      <c r="G21" s="72">
        <v>68</v>
      </c>
      <c r="H21" s="70">
        <f>SUM(F21:G21)</f>
        <v>210</v>
      </c>
      <c r="I21" s="70"/>
      <c r="J21" s="34">
        <f t="shared" si="1"/>
        <v>142</v>
      </c>
      <c r="K21" s="34">
        <f t="shared" si="2"/>
        <v>68</v>
      </c>
      <c r="L21" s="34">
        <f t="shared" si="3"/>
        <v>210</v>
      </c>
      <c r="M21" s="82"/>
    </row>
    <row r="22" spans="1:13" ht="12.75">
      <c r="A22" s="1" t="s">
        <v>16</v>
      </c>
      <c r="B22" s="72" t="s">
        <v>144</v>
      </c>
      <c r="C22" s="72" t="s">
        <v>108</v>
      </c>
      <c r="D22" s="72" t="s">
        <v>144</v>
      </c>
      <c r="E22" s="70"/>
      <c r="F22" s="72">
        <v>419</v>
      </c>
      <c r="G22" s="72">
        <v>213</v>
      </c>
      <c r="H22" s="70">
        <f t="shared" si="5"/>
        <v>632</v>
      </c>
      <c r="I22" s="70"/>
      <c r="J22" s="34">
        <f t="shared" si="1"/>
        <v>419</v>
      </c>
      <c r="K22" s="34">
        <f t="shared" si="2"/>
        <v>213</v>
      </c>
      <c r="L22" s="34">
        <f t="shared" si="3"/>
        <v>632</v>
      </c>
      <c r="M22" s="82"/>
    </row>
    <row r="23" spans="1:13" ht="12.75">
      <c r="A23" s="1" t="s">
        <v>83</v>
      </c>
      <c r="B23" s="72" t="s">
        <v>108</v>
      </c>
      <c r="C23" s="72" t="s">
        <v>108</v>
      </c>
      <c r="D23" s="72" t="s">
        <v>108</v>
      </c>
      <c r="E23" s="70"/>
      <c r="F23" s="72">
        <v>80</v>
      </c>
      <c r="G23" s="72">
        <v>65</v>
      </c>
      <c r="H23" s="70">
        <f t="shared" si="5"/>
        <v>145</v>
      </c>
      <c r="I23" s="70"/>
      <c r="J23" s="34">
        <f t="shared" si="1"/>
        <v>80</v>
      </c>
      <c r="K23" s="34">
        <f t="shared" si="2"/>
        <v>65</v>
      </c>
      <c r="L23" s="34">
        <f t="shared" si="3"/>
        <v>145</v>
      </c>
      <c r="M23" s="82"/>
    </row>
    <row r="24" spans="1:13" ht="12.75">
      <c r="A24" s="1" t="s">
        <v>105</v>
      </c>
      <c r="B24" s="72" t="s">
        <v>108</v>
      </c>
      <c r="C24" s="72" t="s">
        <v>108</v>
      </c>
      <c r="D24" s="72" t="s">
        <v>108</v>
      </c>
      <c r="E24" s="70"/>
      <c r="F24" s="72">
        <v>27</v>
      </c>
      <c r="G24" s="72">
        <v>41</v>
      </c>
      <c r="H24" s="70">
        <f t="shared" si="5"/>
        <v>68</v>
      </c>
      <c r="I24" s="70"/>
      <c r="J24" s="34">
        <f t="shared" si="1"/>
        <v>27</v>
      </c>
      <c r="K24" s="34">
        <f t="shared" si="2"/>
        <v>41</v>
      </c>
      <c r="L24" s="34">
        <f t="shared" si="3"/>
        <v>68</v>
      </c>
      <c r="M24" s="82"/>
    </row>
    <row r="25" spans="1:13" ht="12.75">
      <c r="A25" s="1" t="s">
        <v>117</v>
      </c>
      <c r="B25" s="72" t="s">
        <v>108</v>
      </c>
      <c r="C25" s="72" t="s">
        <v>108</v>
      </c>
      <c r="D25" s="72" t="s">
        <v>108</v>
      </c>
      <c r="E25" s="70"/>
      <c r="F25" s="72" t="s">
        <v>108</v>
      </c>
      <c r="G25" s="72" t="s">
        <v>108</v>
      </c>
      <c r="H25" s="72" t="s">
        <v>108</v>
      </c>
      <c r="I25" s="70"/>
      <c r="J25" s="34" t="s">
        <v>108</v>
      </c>
      <c r="K25" s="34" t="s">
        <v>108</v>
      </c>
      <c r="L25" s="34" t="s">
        <v>108</v>
      </c>
      <c r="M25" s="82"/>
    </row>
    <row r="26" spans="1:13" ht="12.75">
      <c r="A26" s="1" t="s">
        <v>24</v>
      </c>
      <c r="B26" s="72" t="s">
        <v>108</v>
      </c>
      <c r="C26" s="72" t="s">
        <v>108</v>
      </c>
      <c r="D26" s="72" t="s">
        <v>108</v>
      </c>
      <c r="E26" s="70"/>
      <c r="F26" s="72">
        <v>47</v>
      </c>
      <c r="G26" s="72">
        <v>16</v>
      </c>
      <c r="H26" s="70">
        <f t="shared" si="5"/>
        <v>63</v>
      </c>
      <c r="I26" s="70"/>
      <c r="J26" s="34">
        <f t="shared" si="1"/>
        <v>47</v>
      </c>
      <c r="K26" s="34">
        <f t="shared" si="2"/>
        <v>16</v>
      </c>
      <c r="L26" s="34">
        <f t="shared" si="3"/>
        <v>63</v>
      </c>
      <c r="M26" s="82"/>
    </row>
    <row r="27" spans="1:13" ht="12.75">
      <c r="A27" s="1" t="s">
        <v>17</v>
      </c>
      <c r="B27" s="72" t="s">
        <v>144</v>
      </c>
      <c r="C27" s="72" t="s">
        <v>144</v>
      </c>
      <c r="D27" s="72" t="s">
        <v>144</v>
      </c>
      <c r="E27" s="70"/>
      <c r="F27" s="72">
        <v>304</v>
      </c>
      <c r="G27" s="72">
        <v>216</v>
      </c>
      <c r="H27" s="70">
        <f t="shared" si="5"/>
        <v>520</v>
      </c>
      <c r="I27" s="70"/>
      <c r="J27" s="34">
        <f t="shared" si="1"/>
        <v>304</v>
      </c>
      <c r="K27" s="34">
        <f t="shared" si="2"/>
        <v>216</v>
      </c>
      <c r="L27" s="34">
        <f t="shared" si="3"/>
        <v>520</v>
      </c>
      <c r="M27" s="82"/>
    </row>
    <row r="28" spans="1:13" ht="12.75">
      <c r="A28" s="1" t="s">
        <v>26</v>
      </c>
      <c r="B28" s="72" t="s">
        <v>144</v>
      </c>
      <c r="C28" s="72">
        <v>4</v>
      </c>
      <c r="D28" s="72">
        <f>SUM(B28:C28)</f>
        <v>4</v>
      </c>
      <c r="E28" s="70"/>
      <c r="F28" s="72">
        <v>642</v>
      </c>
      <c r="G28" s="72">
        <v>588</v>
      </c>
      <c r="H28" s="70">
        <f t="shared" si="5"/>
        <v>1230</v>
      </c>
      <c r="I28" s="70"/>
      <c r="J28" s="34">
        <f t="shared" si="1"/>
        <v>642</v>
      </c>
      <c r="K28" s="34">
        <f t="shared" si="2"/>
        <v>592</v>
      </c>
      <c r="L28" s="34">
        <f t="shared" si="3"/>
        <v>1234</v>
      </c>
      <c r="M28" s="82"/>
    </row>
    <row r="29" spans="1:13" ht="12.75">
      <c r="A29" s="1" t="s">
        <v>18</v>
      </c>
      <c r="B29" s="72" t="s">
        <v>108</v>
      </c>
      <c r="C29" s="72" t="s">
        <v>108</v>
      </c>
      <c r="D29" s="72" t="s">
        <v>108</v>
      </c>
      <c r="E29" s="70"/>
      <c r="F29" s="72">
        <v>35</v>
      </c>
      <c r="G29" s="72">
        <v>25</v>
      </c>
      <c r="H29" s="70">
        <f t="shared" si="5"/>
        <v>60</v>
      </c>
      <c r="I29" s="70"/>
      <c r="J29" s="34">
        <f t="shared" si="1"/>
        <v>35</v>
      </c>
      <c r="K29" s="34">
        <f t="shared" si="2"/>
        <v>25</v>
      </c>
      <c r="L29" s="34">
        <f t="shared" si="3"/>
        <v>60</v>
      </c>
      <c r="M29" s="82"/>
    </row>
    <row r="30" spans="1:13" ht="12.75">
      <c r="A30" s="1" t="s">
        <v>27</v>
      </c>
      <c r="B30" s="72" t="s">
        <v>144</v>
      </c>
      <c r="C30" s="72" t="s">
        <v>108</v>
      </c>
      <c r="D30" s="72" t="s">
        <v>144</v>
      </c>
      <c r="E30" s="70"/>
      <c r="F30" s="72">
        <v>193</v>
      </c>
      <c r="G30" s="72">
        <v>287</v>
      </c>
      <c r="H30" s="70">
        <f t="shared" si="5"/>
        <v>480</v>
      </c>
      <c r="I30" s="70"/>
      <c r="J30" s="34">
        <f t="shared" si="1"/>
        <v>193</v>
      </c>
      <c r="K30" s="34">
        <f t="shared" si="2"/>
        <v>287</v>
      </c>
      <c r="L30" s="34">
        <f t="shared" si="3"/>
        <v>480</v>
      </c>
      <c r="M30" s="82"/>
    </row>
    <row r="31" spans="1:13" ht="12.75">
      <c r="A31" s="1" t="s">
        <v>84</v>
      </c>
      <c r="B31" s="72" t="s">
        <v>108</v>
      </c>
      <c r="C31" s="72" t="s">
        <v>108</v>
      </c>
      <c r="D31" s="72" t="s">
        <v>108</v>
      </c>
      <c r="E31" s="70"/>
      <c r="F31" s="72">
        <v>28</v>
      </c>
      <c r="G31" s="72">
        <v>34</v>
      </c>
      <c r="H31" s="70">
        <f t="shared" si="5"/>
        <v>62</v>
      </c>
      <c r="I31" s="70"/>
      <c r="J31" s="34">
        <f t="shared" si="1"/>
        <v>28</v>
      </c>
      <c r="K31" s="34">
        <f t="shared" si="2"/>
        <v>34</v>
      </c>
      <c r="L31" s="34">
        <f t="shared" si="3"/>
        <v>62</v>
      </c>
      <c r="M31" s="82"/>
    </row>
    <row r="32" spans="1:13" ht="12.75">
      <c r="A32" s="1" t="s">
        <v>85</v>
      </c>
      <c r="B32" s="72" t="s">
        <v>108</v>
      </c>
      <c r="C32" s="72" t="s">
        <v>108</v>
      </c>
      <c r="D32" s="72" t="s">
        <v>108</v>
      </c>
      <c r="E32" s="70"/>
      <c r="F32" s="72">
        <v>6</v>
      </c>
      <c r="G32" s="72">
        <v>9</v>
      </c>
      <c r="H32" s="70">
        <f t="shared" si="5"/>
        <v>15</v>
      </c>
      <c r="I32" s="70"/>
      <c r="J32" s="34">
        <f t="shared" si="1"/>
        <v>6</v>
      </c>
      <c r="K32" s="34">
        <f t="shared" si="2"/>
        <v>9</v>
      </c>
      <c r="L32" s="34">
        <f t="shared" si="3"/>
        <v>15</v>
      </c>
      <c r="M32" s="82"/>
    </row>
    <row r="33" spans="1:13" ht="12.75">
      <c r="A33" s="1" t="s">
        <v>19</v>
      </c>
      <c r="B33" s="72" t="s">
        <v>144</v>
      </c>
      <c r="C33" s="72" t="s">
        <v>144</v>
      </c>
      <c r="D33" s="72" t="s">
        <v>144</v>
      </c>
      <c r="E33" s="70"/>
      <c r="F33" s="72">
        <v>870</v>
      </c>
      <c r="G33" s="72">
        <v>429</v>
      </c>
      <c r="H33" s="70">
        <f>SUM(F33:G33)</f>
        <v>1299</v>
      </c>
      <c r="I33" s="70"/>
      <c r="J33" s="34">
        <f t="shared" si="1"/>
        <v>870</v>
      </c>
      <c r="K33" s="34">
        <f t="shared" si="2"/>
        <v>429</v>
      </c>
      <c r="L33" s="34">
        <f t="shared" si="3"/>
        <v>1299</v>
      </c>
      <c r="M33" s="82"/>
    </row>
    <row r="34" spans="1:13" ht="12.75">
      <c r="A34" s="1" t="s">
        <v>20</v>
      </c>
      <c r="B34" s="72">
        <v>39</v>
      </c>
      <c r="C34" s="72">
        <v>11</v>
      </c>
      <c r="D34" s="72">
        <f>SUM(B34:C34)</f>
        <v>50</v>
      </c>
      <c r="E34" s="70"/>
      <c r="F34" s="72">
        <v>3404</v>
      </c>
      <c r="G34" s="72">
        <v>1825</v>
      </c>
      <c r="H34" s="70">
        <f t="shared" si="5"/>
        <v>5229</v>
      </c>
      <c r="I34" s="70"/>
      <c r="J34" s="34">
        <f t="shared" si="1"/>
        <v>3443</v>
      </c>
      <c r="K34" s="34">
        <f t="shared" si="2"/>
        <v>1836</v>
      </c>
      <c r="L34" s="34">
        <f t="shared" si="3"/>
        <v>5279</v>
      </c>
      <c r="M34" s="82"/>
    </row>
    <row r="35" spans="1:13" ht="12.75">
      <c r="A35" s="1" t="s">
        <v>30</v>
      </c>
      <c r="B35" s="72" t="s">
        <v>108</v>
      </c>
      <c r="C35" s="72" t="s">
        <v>144</v>
      </c>
      <c r="D35" s="72" t="s">
        <v>144</v>
      </c>
      <c r="E35" s="70"/>
      <c r="F35" s="72">
        <v>116</v>
      </c>
      <c r="G35" s="72">
        <v>108</v>
      </c>
      <c r="H35" s="70">
        <f t="shared" si="5"/>
        <v>224</v>
      </c>
      <c r="I35" s="70"/>
      <c r="J35" s="34">
        <f t="shared" si="1"/>
        <v>116</v>
      </c>
      <c r="K35" s="34">
        <f t="shared" si="2"/>
        <v>108</v>
      </c>
      <c r="L35" s="34">
        <f t="shared" si="3"/>
        <v>224</v>
      </c>
      <c r="M35" s="82"/>
    </row>
    <row r="36" spans="1:13" ht="12.75">
      <c r="A36" s="1" t="s">
        <v>21</v>
      </c>
      <c r="B36" s="72">
        <v>3</v>
      </c>
      <c r="C36" s="72" t="s">
        <v>108</v>
      </c>
      <c r="D36" s="72">
        <f>SUM(B36:C36)</f>
        <v>3</v>
      </c>
      <c r="E36" s="70"/>
      <c r="F36" s="72">
        <v>645</v>
      </c>
      <c r="G36" s="72">
        <v>459</v>
      </c>
      <c r="H36" s="70">
        <f t="shared" si="5"/>
        <v>1104</v>
      </c>
      <c r="I36" s="70"/>
      <c r="J36" s="34">
        <f t="shared" si="1"/>
        <v>648</v>
      </c>
      <c r="K36" s="34">
        <f t="shared" si="2"/>
        <v>459</v>
      </c>
      <c r="L36" s="34">
        <f t="shared" si="3"/>
        <v>1107</v>
      </c>
      <c r="M36" s="82"/>
    </row>
    <row r="37" spans="1:13" ht="12.75">
      <c r="A37" s="1" t="s">
        <v>31</v>
      </c>
      <c r="B37" s="72">
        <v>5</v>
      </c>
      <c r="C37" s="72">
        <v>8</v>
      </c>
      <c r="D37" s="72">
        <f>SUM(B37:C37)</f>
        <v>13</v>
      </c>
      <c r="E37" s="70"/>
      <c r="F37" s="72">
        <v>224</v>
      </c>
      <c r="G37" s="72">
        <v>217</v>
      </c>
      <c r="H37" s="70">
        <f t="shared" si="5"/>
        <v>441</v>
      </c>
      <c r="I37" s="70"/>
      <c r="J37" s="34">
        <f t="shared" si="1"/>
        <v>229</v>
      </c>
      <c r="K37" s="34">
        <f t="shared" si="2"/>
        <v>225</v>
      </c>
      <c r="L37" s="34">
        <f t="shared" si="3"/>
        <v>454</v>
      </c>
      <c r="M37" s="82"/>
    </row>
    <row r="38" spans="1:13" ht="12.75">
      <c r="A38" s="1" t="s">
        <v>22</v>
      </c>
      <c r="B38" s="72" t="s">
        <v>108</v>
      </c>
      <c r="C38" s="72" t="s">
        <v>144</v>
      </c>
      <c r="D38" s="72" t="s">
        <v>144</v>
      </c>
      <c r="E38" s="70"/>
      <c r="F38" s="72">
        <v>128</v>
      </c>
      <c r="G38" s="72">
        <v>90</v>
      </c>
      <c r="H38" s="70">
        <f t="shared" si="5"/>
        <v>218</v>
      </c>
      <c r="I38" s="70"/>
      <c r="J38" s="34">
        <f t="shared" si="1"/>
        <v>128</v>
      </c>
      <c r="K38" s="34">
        <f t="shared" si="2"/>
        <v>90</v>
      </c>
      <c r="L38" s="34">
        <f t="shared" si="3"/>
        <v>218</v>
      </c>
      <c r="M38" s="82"/>
    </row>
    <row r="39" spans="1:13" ht="16.5" customHeight="1">
      <c r="A39" s="6" t="s">
        <v>56</v>
      </c>
      <c r="B39" s="71" t="s">
        <v>108</v>
      </c>
      <c r="C39" s="71" t="s">
        <v>108</v>
      </c>
      <c r="D39" s="71" t="s">
        <v>108</v>
      </c>
      <c r="E39" s="71"/>
      <c r="F39" s="71">
        <f>SUM(F40:F48)</f>
        <v>321</v>
      </c>
      <c r="G39" s="71">
        <f>SUM(G40:G48)</f>
        <v>301</v>
      </c>
      <c r="H39" s="78">
        <f>SUM(F39:G39)</f>
        <v>622</v>
      </c>
      <c r="I39" s="71"/>
      <c r="J39" s="86">
        <f t="shared" si="1"/>
        <v>321</v>
      </c>
      <c r="K39" s="86">
        <f t="shared" si="2"/>
        <v>301</v>
      </c>
      <c r="L39" s="86">
        <f t="shared" si="3"/>
        <v>622</v>
      </c>
      <c r="M39" s="68"/>
    </row>
    <row r="40" spans="1:13" ht="12.75" customHeight="1">
      <c r="A40" s="1" t="s">
        <v>119</v>
      </c>
      <c r="B40" s="72" t="s">
        <v>108</v>
      </c>
      <c r="C40" s="72" t="s">
        <v>108</v>
      </c>
      <c r="D40" s="72" t="s">
        <v>108</v>
      </c>
      <c r="E40" s="70"/>
      <c r="F40" s="72">
        <v>12</v>
      </c>
      <c r="G40" s="72">
        <v>7</v>
      </c>
      <c r="H40" s="70">
        <f>SUM(F40:G40)</f>
        <v>19</v>
      </c>
      <c r="I40" s="70"/>
      <c r="J40" s="34">
        <f t="shared" si="1"/>
        <v>12</v>
      </c>
      <c r="K40" s="34">
        <f t="shared" si="2"/>
        <v>7</v>
      </c>
      <c r="L40" s="34">
        <f t="shared" si="3"/>
        <v>19</v>
      </c>
      <c r="M40" s="82"/>
    </row>
    <row r="41" spans="1:13" ht="12.75" customHeight="1">
      <c r="A41" s="1" t="s">
        <v>93</v>
      </c>
      <c r="B41" s="72" t="s">
        <v>108</v>
      </c>
      <c r="C41" s="72" t="s">
        <v>108</v>
      </c>
      <c r="D41" s="72" t="s">
        <v>108</v>
      </c>
      <c r="E41" s="70"/>
      <c r="F41" s="72">
        <v>16</v>
      </c>
      <c r="G41" s="72">
        <v>15</v>
      </c>
      <c r="H41" s="70">
        <f aca="true" t="shared" si="6" ref="H41:H48">SUM(F41:G41)</f>
        <v>31</v>
      </c>
      <c r="I41" s="70"/>
      <c r="J41" s="34">
        <f t="shared" si="1"/>
        <v>16</v>
      </c>
      <c r="K41" s="34">
        <f t="shared" si="2"/>
        <v>15</v>
      </c>
      <c r="L41" s="34">
        <f t="shared" si="3"/>
        <v>31</v>
      </c>
      <c r="M41" s="82"/>
    </row>
    <row r="42" spans="1:13" ht="12.75" customHeight="1">
      <c r="A42" s="1" t="s">
        <v>157</v>
      </c>
      <c r="B42" s="72" t="s">
        <v>108</v>
      </c>
      <c r="C42" s="72" t="s">
        <v>108</v>
      </c>
      <c r="D42" s="72" t="s">
        <v>108</v>
      </c>
      <c r="E42" s="70"/>
      <c r="F42" s="72">
        <v>3</v>
      </c>
      <c r="G42" s="72">
        <v>4</v>
      </c>
      <c r="H42" s="70">
        <f>SUM(F42:G42)</f>
        <v>7</v>
      </c>
      <c r="I42" s="70"/>
      <c r="J42" s="34">
        <f t="shared" si="1"/>
        <v>3</v>
      </c>
      <c r="K42" s="34">
        <f t="shared" si="2"/>
        <v>4</v>
      </c>
      <c r="L42" s="34">
        <f t="shared" si="3"/>
        <v>7</v>
      </c>
      <c r="M42" s="82"/>
    </row>
    <row r="43" spans="1:13" ht="12.75" customHeight="1">
      <c r="A43" s="1" t="s">
        <v>25</v>
      </c>
      <c r="B43" s="72" t="s">
        <v>108</v>
      </c>
      <c r="C43" s="72" t="s">
        <v>108</v>
      </c>
      <c r="D43" s="72" t="s">
        <v>108</v>
      </c>
      <c r="E43" s="70"/>
      <c r="F43" s="72" t="s">
        <v>144</v>
      </c>
      <c r="G43" s="72">
        <v>3</v>
      </c>
      <c r="H43" s="70">
        <f t="shared" si="6"/>
        <v>3</v>
      </c>
      <c r="I43" s="70"/>
      <c r="J43" s="34" t="s">
        <v>144</v>
      </c>
      <c r="K43" s="34">
        <f t="shared" si="2"/>
        <v>3</v>
      </c>
      <c r="L43" s="34">
        <f t="shared" si="3"/>
        <v>3</v>
      </c>
      <c r="M43" s="82"/>
    </row>
    <row r="44" spans="1:13" s="1" customFormat="1" ht="12.75" customHeight="1">
      <c r="A44" s="1" t="s">
        <v>28</v>
      </c>
      <c r="B44" s="72" t="s">
        <v>108</v>
      </c>
      <c r="C44" s="72" t="s">
        <v>108</v>
      </c>
      <c r="D44" s="72" t="s">
        <v>108</v>
      </c>
      <c r="E44" s="70"/>
      <c r="F44" s="72">
        <v>21</v>
      </c>
      <c r="G44" s="72">
        <v>27</v>
      </c>
      <c r="H44" s="70">
        <f t="shared" si="6"/>
        <v>48</v>
      </c>
      <c r="I44" s="70"/>
      <c r="J44" s="34">
        <f t="shared" si="1"/>
        <v>21</v>
      </c>
      <c r="K44" s="34">
        <f t="shared" si="2"/>
        <v>27</v>
      </c>
      <c r="L44" s="34">
        <f t="shared" si="3"/>
        <v>48</v>
      </c>
      <c r="M44" s="82"/>
    </row>
    <row r="45" spans="1:13" s="1" customFormat="1" ht="12.75" customHeight="1">
      <c r="A45" s="1" t="s">
        <v>29</v>
      </c>
      <c r="B45" s="72" t="s">
        <v>108</v>
      </c>
      <c r="C45" s="72" t="s">
        <v>108</v>
      </c>
      <c r="D45" s="72" t="s">
        <v>108</v>
      </c>
      <c r="E45" s="70"/>
      <c r="F45" s="72">
        <v>229</v>
      </c>
      <c r="G45" s="72">
        <v>206</v>
      </c>
      <c r="H45" s="70">
        <f t="shared" si="6"/>
        <v>435</v>
      </c>
      <c r="I45" s="70"/>
      <c r="J45" s="34">
        <f t="shared" si="1"/>
        <v>229</v>
      </c>
      <c r="K45" s="34">
        <f t="shared" si="2"/>
        <v>206</v>
      </c>
      <c r="L45" s="34">
        <f t="shared" si="3"/>
        <v>435</v>
      </c>
      <c r="M45" s="82"/>
    </row>
    <row r="46" spans="1:13" s="1" customFormat="1" ht="12.75" customHeight="1">
      <c r="A46" s="1" t="s">
        <v>113</v>
      </c>
      <c r="B46" s="72" t="s">
        <v>108</v>
      </c>
      <c r="C46" s="72" t="s">
        <v>108</v>
      </c>
      <c r="D46" s="72" t="s">
        <v>108</v>
      </c>
      <c r="E46" s="70"/>
      <c r="F46" s="72">
        <v>30</v>
      </c>
      <c r="G46" s="72">
        <v>24</v>
      </c>
      <c r="H46" s="70">
        <f t="shared" si="6"/>
        <v>54</v>
      </c>
      <c r="I46" s="70"/>
      <c r="J46" s="34">
        <f t="shared" si="1"/>
        <v>30</v>
      </c>
      <c r="K46" s="34">
        <f t="shared" si="2"/>
        <v>24</v>
      </c>
      <c r="L46" s="34">
        <f t="shared" si="3"/>
        <v>54</v>
      </c>
      <c r="M46" s="82"/>
    </row>
    <row r="47" spans="1:13" s="1" customFormat="1" ht="12.75" customHeight="1">
      <c r="A47" s="1" t="s">
        <v>94</v>
      </c>
      <c r="B47" s="72" t="s">
        <v>108</v>
      </c>
      <c r="C47" s="72" t="s">
        <v>108</v>
      </c>
      <c r="D47" s="72" t="s">
        <v>108</v>
      </c>
      <c r="E47" s="70"/>
      <c r="F47" s="72">
        <v>3</v>
      </c>
      <c r="G47" s="72">
        <v>11</v>
      </c>
      <c r="H47" s="70">
        <f t="shared" si="6"/>
        <v>14</v>
      </c>
      <c r="I47" s="70"/>
      <c r="J47" s="34">
        <f t="shared" si="1"/>
        <v>3</v>
      </c>
      <c r="K47" s="34">
        <f t="shared" si="2"/>
        <v>11</v>
      </c>
      <c r="L47" s="34">
        <f t="shared" si="3"/>
        <v>14</v>
      </c>
      <c r="M47" s="82"/>
    </row>
    <row r="48" spans="1:13" s="1" customFormat="1" ht="12.75" customHeight="1">
      <c r="A48" s="1" t="s">
        <v>32</v>
      </c>
      <c r="B48" s="72" t="s">
        <v>108</v>
      </c>
      <c r="C48" s="72" t="s">
        <v>108</v>
      </c>
      <c r="D48" s="72" t="s">
        <v>108</v>
      </c>
      <c r="E48" s="70"/>
      <c r="F48" s="72">
        <v>7</v>
      </c>
      <c r="G48" s="72">
        <v>4</v>
      </c>
      <c r="H48" s="70">
        <f t="shared" si="6"/>
        <v>11</v>
      </c>
      <c r="I48" s="70"/>
      <c r="J48" s="34">
        <f t="shared" si="1"/>
        <v>7</v>
      </c>
      <c r="K48" s="34">
        <f t="shared" si="2"/>
        <v>4</v>
      </c>
      <c r="L48" s="34">
        <f t="shared" si="3"/>
        <v>11</v>
      </c>
      <c r="M48" s="82"/>
    </row>
    <row r="49" spans="1:13" s="1" customFormat="1" ht="16.5" customHeight="1">
      <c r="A49" s="6" t="s">
        <v>33</v>
      </c>
      <c r="B49" s="71" t="s">
        <v>144</v>
      </c>
      <c r="C49" s="71" t="s">
        <v>108</v>
      </c>
      <c r="D49" s="71" t="s">
        <v>144</v>
      </c>
      <c r="E49" s="71"/>
      <c r="F49" s="71">
        <f>SUM(F50:F55)</f>
        <v>139</v>
      </c>
      <c r="G49" s="71">
        <f>SUM(G50:G55)</f>
        <v>60</v>
      </c>
      <c r="H49" s="78">
        <f aca="true" t="shared" si="7" ref="H49:H55">SUM(F49:G49)</f>
        <v>199</v>
      </c>
      <c r="I49" s="71"/>
      <c r="J49" s="86">
        <f t="shared" si="1"/>
        <v>139</v>
      </c>
      <c r="K49" s="86">
        <f t="shared" si="2"/>
        <v>60</v>
      </c>
      <c r="L49" s="86">
        <f t="shared" si="3"/>
        <v>199</v>
      </c>
      <c r="M49" s="68"/>
    </row>
    <row r="50" spans="1:13" s="1" customFormat="1" ht="11.25">
      <c r="A50" s="1" t="s">
        <v>34</v>
      </c>
      <c r="B50" s="72" t="s">
        <v>108</v>
      </c>
      <c r="C50" s="72" t="s">
        <v>108</v>
      </c>
      <c r="D50" s="72" t="s">
        <v>108</v>
      </c>
      <c r="E50" s="70"/>
      <c r="F50" s="72">
        <v>42</v>
      </c>
      <c r="G50" s="72">
        <v>34</v>
      </c>
      <c r="H50" s="70">
        <f t="shared" si="7"/>
        <v>76</v>
      </c>
      <c r="I50" s="70"/>
      <c r="J50" s="34">
        <f t="shared" si="1"/>
        <v>42</v>
      </c>
      <c r="K50" s="34">
        <f t="shared" si="2"/>
        <v>34</v>
      </c>
      <c r="L50" s="34">
        <f t="shared" si="3"/>
        <v>76</v>
      </c>
      <c r="M50" s="88"/>
    </row>
    <row r="51" spans="1:13" s="1" customFormat="1" ht="11.25">
      <c r="A51" s="1" t="s">
        <v>141</v>
      </c>
      <c r="B51" s="72" t="s">
        <v>144</v>
      </c>
      <c r="C51" s="72" t="s">
        <v>108</v>
      </c>
      <c r="D51" s="72" t="s">
        <v>144</v>
      </c>
      <c r="E51" s="70"/>
      <c r="F51" s="72">
        <v>6</v>
      </c>
      <c r="G51" s="72">
        <v>3</v>
      </c>
      <c r="H51" s="70">
        <f t="shared" si="7"/>
        <v>9</v>
      </c>
      <c r="I51" s="70"/>
      <c r="J51" s="34">
        <f t="shared" si="1"/>
        <v>6</v>
      </c>
      <c r="K51" s="34">
        <f t="shared" si="2"/>
        <v>3</v>
      </c>
      <c r="L51" s="34">
        <f t="shared" si="3"/>
        <v>9</v>
      </c>
      <c r="M51" s="88"/>
    </row>
    <row r="52" spans="1:13" ht="12.75">
      <c r="A52" s="1" t="s">
        <v>35</v>
      </c>
      <c r="B52" s="72" t="s">
        <v>108</v>
      </c>
      <c r="C52" s="72" t="s">
        <v>108</v>
      </c>
      <c r="D52" s="72" t="s">
        <v>108</v>
      </c>
      <c r="E52" s="70"/>
      <c r="F52" s="72">
        <v>53</v>
      </c>
      <c r="G52" s="72">
        <v>17</v>
      </c>
      <c r="H52" s="70">
        <f t="shared" si="7"/>
        <v>70</v>
      </c>
      <c r="I52" s="70"/>
      <c r="J52" s="34">
        <f t="shared" si="1"/>
        <v>53</v>
      </c>
      <c r="K52" s="34">
        <f t="shared" si="2"/>
        <v>17</v>
      </c>
      <c r="L52" s="34">
        <f t="shared" si="3"/>
        <v>70</v>
      </c>
      <c r="M52" s="88"/>
    </row>
    <row r="53" spans="1:13" ht="12.75">
      <c r="A53" s="1" t="s">
        <v>75</v>
      </c>
      <c r="B53" s="72" t="s">
        <v>108</v>
      </c>
      <c r="C53" s="72" t="s">
        <v>108</v>
      </c>
      <c r="D53" s="72" t="s">
        <v>108</v>
      </c>
      <c r="E53" s="70"/>
      <c r="F53" s="72">
        <v>10</v>
      </c>
      <c r="G53" s="72" t="s">
        <v>108</v>
      </c>
      <c r="H53" s="70">
        <f t="shared" si="7"/>
        <v>10</v>
      </c>
      <c r="I53" s="70"/>
      <c r="J53" s="34">
        <f t="shared" si="1"/>
        <v>10</v>
      </c>
      <c r="K53" s="34" t="s">
        <v>108</v>
      </c>
      <c r="L53" s="34">
        <f t="shared" si="3"/>
        <v>10</v>
      </c>
      <c r="M53" s="88"/>
    </row>
    <row r="54" spans="1:13" ht="12.75">
      <c r="A54" s="1" t="s">
        <v>142</v>
      </c>
      <c r="B54" s="72" t="s">
        <v>108</v>
      </c>
      <c r="C54" s="72" t="s">
        <v>108</v>
      </c>
      <c r="D54" s="72" t="s">
        <v>108</v>
      </c>
      <c r="E54" s="70"/>
      <c r="F54" s="72">
        <v>5</v>
      </c>
      <c r="G54" s="72" t="s">
        <v>144</v>
      </c>
      <c r="H54" s="70">
        <f t="shared" si="7"/>
        <v>5</v>
      </c>
      <c r="I54" s="70"/>
      <c r="J54" s="34">
        <f t="shared" si="1"/>
        <v>5</v>
      </c>
      <c r="K54" s="34" t="s">
        <v>144</v>
      </c>
      <c r="L54" s="34">
        <f t="shared" si="3"/>
        <v>5</v>
      </c>
      <c r="M54" s="88"/>
    </row>
    <row r="55" spans="1:13" ht="11.25" customHeight="1">
      <c r="A55" s="25" t="s">
        <v>32</v>
      </c>
      <c r="B55" s="72" t="s">
        <v>108</v>
      </c>
      <c r="C55" s="72" t="s">
        <v>108</v>
      </c>
      <c r="D55" s="72" t="s">
        <v>108</v>
      </c>
      <c r="E55" s="70"/>
      <c r="F55" s="72">
        <v>23</v>
      </c>
      <c r="G55" s="72">
        <v>6</v>
      </c>
      <c r="H55" s="70">
        <f t="shared" si="7"/>
        <v>29</v>
      </c>
      <c r="I55" s="70"/>
      <c r="J55" s="34">
        <f t="shared" si="1"/>
        <v>23</v>
      </c>
      <c r="K55" s="34">
        <f t="shared" si="2"/>
        <v>6</v>
      </c>
      <c r="L55" s="34">
        <f t="shared" si="3"/>
        <v>29</v>
      </c>
      <c r="M55" s="68"/>
    </row>
    <row r="56" spans="1:11" ht="12.75">
      <c r="A56" s="25"/>
      <c r="B56" s="69"/>
      <c r="C56" s="69"/>
      <c r="D56" s="69"/>
      <c r="E56" s="69"/>
      <c r="F56" s="69"/>
      <c r="G56" s="69"/>
      <c r="H56" s="69"/>
      <c r="I56" s="69"/>
      <c r="J56" s="69"/>
      <c r="K56" s="82"/>
    </row>
    <row r="57" spans="1:11" ht="12.75">
      <c r="A57" s="25"/>
      <c r="B57" s="89"/>
      <c r="C57" s="89"/>
      <c r="D57" s="89"/>
      <c r="E57" s="89"/>
      <c r="F57" s="89"/>
      <c r="G57" s="89"/>
      <c r="H57" s="89"/>
      <c r="I57" s="89"/>
      <c r="J57" s="89"/>
      <c r="K57" s="82"/>
    </row>
    <row r="58" spans="1:11" ht="12.75">
      <c r="A58" s="1"/>
      <c r="B58" s="89"/>
      <c r="C58" s="89"/>
      <c r="D58" s="89"/>
      <c r="E58" s="89"/>
      <c r="F58" s="89"/>
      <c r="G58" s="89"/>
      <c r="H58" s="89"/>
      <c r="I58" s="89"/>
      <c r="J58" s="89"/>
      <c r="K58" s="88"/>
    </row>
    <row r="59" spans="1:11" ht="12.75">
      <c r="A59" s="1"/>
      <c r="B59" s="39"/>
      <c r="C59" s="39"/>
      <c r="D59" s="39"/>
      <c r="E59" s="39"/>
      <c r="F59" s="39"/>
      <c r="G59" s="39"/>
      <c r="H59" s="39"/>
      <c r="I59" s="39"/>
      <c r="J59" s="39"/>
      <c r="K59" s="1"/>
    </row>
    <row r="60" spans="1:11" ht="12.75">
      <c r="A60" s="1"/>
      <c r="B60" s="39"/>
      <c r="C60" s="39"/>
      <c r="D60" s="39"/>
      <c r="E60" s="39"/>
      <c r="F60" s="39"/>
      <c r="G60" s="39"/>
      <c r="H60" s="39"/>
      <c r="I60" s="39"/>
      <c r="J60" s="39"/>
      <c r="K60" s="1"/>
    </row>
    <row r="61" spans="1:11" ht="12.75">
      <c r="A61" s="1"/>
      <c r="B61" s="39"/>
      <c r="C61" s="39"/>
      <c r="D61" s="39"/>
      <c r="E61" s="39"/>
      <c r="F61" s="39"/>
      <c r="G61" s="39"/>
      <c r="H61" s="39"/>
      <c r="I61" s="39"/>
      <c r="J61" s="39"/>
      <c r="K61" s="1"/>
    </row>
    <row r="62" spans="1:11" ht="12.75">
      <c r="A62" s="1"/>
      <c r="B62" s="39"/>
      <c r="C62" s="39"/>
      <c r="D62" s="39"/>
      <c r="E62" s="39"/>
      <c r="F62" s="39"/>
      <c r="G62" s="39"/>
      <c r="H62" s="39"/>
      <c r="I62" s="39"/>
      <c r="J62" s="39"/>
      <c r="K62" s="1"/>
    </row>
    <row r="63" spans="2:10" ht="16.5" customHeight="1">
      <c r="B63" s="39"/>
      <c r="C63" s="39"/>
      <c r="D63" s="39"/>
      <c r="E63" s="39"/>
      <c r="F63" s="39"/>
      <c r="G63" s="39"/>
      <c r="H63" s="39"/>
      <c r="I63" s="39"/>
      <c r="J63" s="39"/>
    </row>
    <row r="64" spans="2:10" ht="12.75">
      <c r="B64" s="39"/>
      <c r="C64" s="39"/>
      <c r="D64" s="39"/>
      <c r="E64" s="39"/>
      <c r="F64" s="39"/>
      <c r="G64" s="39"/>
      <c r="H64" s="39"/>
      <c r="I64" s="39"/>
      <c r="J64" s="39"/>
    </row>
    <row r="65" spans="2:10" ht="12.75">
      <c r="B65" s="39"/>
      <c r="C65" s="39"/>
      <c r="D65" s="39"/>
      <c r="E65" s="39"/>
      <c r="F65" s="39"/>
      <c r="G65" s="39"/>
      <c r="H65" s="39"/>
      <c r="I65" s="39"/>
      <c r="J65" s="39"/>
    </row>
    <row r="66" spans="2:10" ht="12.75">
      <c r="B66" s="39"/>
      <c r="C66" s="39"/>
      <c r="D66" s="39"/>
      <c r="E66" s="39"/>
      <c r="F66" s="39"/>
      <c r="G66" s="39"/>
      <c r="H66" s="39"/>
      <c r="I66" s="39"/>
      <c r="J66" s="39"/>
    </row>
    <row r="67" spans="2:10" ht="12.75">
      <c r="B67" s="39"/>
      <c r="C67" s="39"/>
      <c r="D67" s="39"/>
      <c r="E67" s="39"/>
      <c r="F67" s="39"/>
      <c r="G67" s="39"/>
      <c r="H67" s="39"/>
      <c r="I67" s="39"/>
      <c r="J67" s="39"/>
    </row>
  </sheetData>
  <sheetProtection/>
  <mergeCells count="5">
    <mergeCell ref="A1:I1"/>
    <mergeCell ref="B7:D7"/>
    <mergeCell ref="F7:H7"/>
    <mergeCell ref="A6:K6"/>
    <mergeCell ref="A4:K4"/>
  </mergeCells>
  <conditionalFormatting sqref="B9:D55 L9:L55 F9:H55">
    <cfRule type="cellIs" priority="3" dxfId="0" operator="equal" stopIfTrue="1">
      <formula>0</formula>
    </cfRule>
    <cfRule type="cellIs" priority="4" dxfId="1" operator="between" stopIfTrue="1">
      <formula>1</formula>
      <formula>2</formula>
    </cfRule>
  </conditionalFormatting>
  <conditionalFormatting sqref="J9:L55">
    <cfRule type="cellIs" priority="1" dxfId="0" operator="equal" stopIfTrue="1">
      <formula>0</formula>
    </cfRule>
    <cfRule type="cellIs" priority="2" dxfId="1" operator="between" stopIfTrue="1">
      <formula>1</formula>
      <formula>2</formula>
    </cfRule>
  </conditionalFormatting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4" width="6.7109375" style="0" customWidth="1"/>
    <col min="5" max="5" width="1.421875" style="0" customWidth="1"/>
    <col min="6" max="8" width="6.7109375" style="0" customWidth="1"/>
    <col min="9" max="9" width="1.421875" style="0" customWidth="1"/>
    <col min="10" max="12" width="6.7109375" style="0" customWidth="1"/>
  </cols>
  <sheetData>
    <row r="1" ht="12.75">
      <c r="A1" s="10" t="s">
        <v>126</v>
      </c>
    </row>
    <row r="2" spans="2:11" s="1" customFormat="1" ht="12.7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1" customFormat="1" ht="27" customHeight="1">
      <c r="A3" s="3" t="s">
        <v>58</v>
      </c>
      <c r="B3" s="123" t="s">
        <v>160</v>
      </c>
      <c r="C3" s="124"/>
      <c r="D3" s="124"/>
      <c r="E3" s="3"/>
      <c r="F3" s="123" t="s">
        <v>120</v>
      </c>
      <c r="G3" s="123"/>
      <c r="H3" s="123"/>
      <c r="I3" s="3"/>
      <c r="J3" s="119" t="s">
        <v>161</v>
      </c>
      <c r="K3" s="95"/>
      <c r="L3" s="44"/>
    </row>
    <row r="4" spans="1:13" s="1" customFormat="1" ht="16.5" customHeight="1">
      <c r="A4" s="2" t="s">
        <v>3</v>
      </c>
      <c r="B4" s="4" t="s">
        <v>54</v>
      </c>
      <c r="C4" s="4" t="s">
        <v>55</v>
      </c>
      <c r="D4" s="4" t="s">
        <v>2</v>
      </c>
      <c r="E4" s="4"/>
      <c r="F4" s="4" t="s">
        <v>54</v>
      </c>
      <c r="G4" s="4" t="s">
        <v>55</v>
      </c>
      <c r="H4" s="4" t="s">
        <v>2</v>
      </c>
      <c r="I4" s="4"/>
      <c r="J4" s="4" t="s">
        <v>54</v>
      </c>
      <c r="K4" s="4" t="s">
        <v>55</v>
      </c>
      <c r="L4" s="4" t="s">
        <v>2</v>
      </c>
      <c r="M4" s="18"/>
    </row>
    <row r="5" spans="1:13" s="1" customFormat="1" ht="16.5" customHeight="1">
      <c r="A5" s="17" t="s">
        <v>57</v>
      </c>
      <c r="B5" s="71" t="s">
        <v>144</v>
      </c>
      <c r="C5" s="71" t="s">
        <v>144</v>
      </c>
      <c r="D5" s="71" t="s">
        <v>144</v>
      </c>
      <c r="E5" s="71"/>
      <c r="F5" s="71">
        <f>SUM(F6:F11)</f>
        <v>3236</v>
      </c>
      <c r="G5" s="71">
        <f>SUM(G6:G11)</f>
        <v>2544</v>
      </c>
      <c r="H5" s="71">
        <f>SUM(F5:G5)</f>
        <v>5780</v>
      </c>
      <c r="I5" s="71"/>
      <c r="J5" s="71">
        <f>SUM(B5,F5)</f>
        <v>3236</v>
      </c>
      <c r="K5" s="71">
        <f>SUM(C5,G5)</f>
        <v>2544</v>
      </c>
      <c r="L5" s="71">
        <f>SUM(J5:K5)</f>
        <v>5780</v>
      </c>
      <c r="M5" s="69"/>
    </row>
    <row r="6" spans="1:13" s="1" customFormat="1" ht="11.25">
      <c r="A6" s="25" t="s">
        <v>76</v>
      </c>
      <c r="B6" s="72" t="s">
        <v>108</v>
      </c>
      <c r="C6" s="72" t="s">
        <v>108</v>
      </c>
      <c r="D6" s="72" t="s">
        <v>108</v>
      </c>
      <c r="E6" s="70"/>
      <c r="F6" s="72">
        <v>5</v>
      </c>
      <c r="G6" s="96" t="s">
        <v>144</v>
      </c>
      <c r="H6" s="70">
        <f aca="true" t="shared" si="0" ref="H6:H11">SUM(F6:G6)</f>
        <v>5</v>
      </c>
      <c r="I6" s="70"/>
      <c r="J6" s="72">
        <f aca="true" t="shared" si="1" ref="J6:J46">SUM(B6,F6)</f>
        <v>5</v>
      </c>
      <c r="K6" s="72" t="s">
        <v>144</v>
      </c>
      <c r="L6" s="72">
        <f aca="true" t="shared" si="2" ref="L6:L46">SUM(J6:K6)</f>
        <v>5</v>
      </c>
      <c r="M6" s="69"/>
    </row>
    <row r="7" spans="1:13" s="1" customFormat="1" ht="11.25">
      <c r="A7" s="1" t="s">
        <v>70</v>
      </c>
      <c r="B7" s="72" t="s">
        <v>108</v>
      </c>
      <c r="C7" s="72" t="s">
        <v>144</v>
      </c>
      <c r="D7" s="72" t="s">
        <v>144</v>
      </c>
      <c r="E7" s="70"/>
      <c r="F7" s="72">
        <v>274</v>
      </c>
      <c r="G7" s="72">
        <v>221</v>
      </c>
      <c r="H7" s="70">
        <f t="shared" si="0"/>
        <v>495</v>
      </c>
      <c r="I7" s="70"/>
      <c r="J7" s="72">
        <f t="shared" si="1"/>
        <v>274</v>
      </c>
      <c r="K7" s="72">
        <f aca="true" t="shared" si="3" ref="K7:K46">SUM(C7,G7)</f>
        <v>221</v>
      </c>
      <c r="L7" s="72">
        <f t="shared" si="2"/>
        <v>495</v>
      </c>
      <c r="M7" s="69"/>
    </row>
    <row r="8" spans="1:13" s="1" customFormat="1" ht="11.25">
      <c r="A8" s="1" t="s">
        <v>71</v>
      </c>
      <c r="B8" s="72" t="s">
        <v>108</v>
      </c>
      <c r="C8" s="72" t="s">
        <v>108</v>
      </c>
      <c r="D8" s="72" t="s">
        <v>108</v>
      </c>
      <c r="E8" s="70"/>
      <c r="F8" s="96">
        <v>4</v>
      </c>
      <c r="G8" s="72">
        <v>4</v>
      </c>
      <c r="H8" s="70">
        <f t="shared" si="0"/>
        <v>8</v>
      </c>
      <c r="I8" s="70"/>
      <c r="J8" s="72">
        <f t="shared" si="1"/>
        <v>4</v>
      </c>
      <c r="K8" s="72">
        <f t="shared" si="3"/>
        <v>4</v>
      </c>
      <c r="L8" s="72">
        <f t="shared" si="2"/>
        <v>8</v>
      </c>
      <c r="M8" s="69"/>
    </row>
    <row r="9" spans="1:13" s="1" customFormat="1" ht="11.25">
      <c r="A9" s="1" t="s">
        <v>72</v>
      </c>
      <c r="B9" s="72" t="s">
        <v>108</v>
      </c>
      <c r="C9" s="72" t="s">
        <v>108</v>
      </c>
      <c r="D9" s="72" t="s">
        <v>108</v>
      </c>
      <c r="E9" s="70"/>
      <c r="F9" s="72">
        <v>44</v>
      </c>
      <c r="G9" s="72">
        <v>23</v>
      </c>
      <c r="H9" s="70">
        <f t="shared" si="0"/>
        <v>67</v>
      </c>
      <c r="I9" s="70"/>
      <c r="J9" s="72">
        <f t="shared" si="1"/>
        <v>44</v>
      </c>
      <c r="K9" s="72">
        <f t="shared" si="3"/>
        <v>23</v>
      </c>
      <c r="L9" s="72">
        <f t="shared" si="2"/>
        <v>67</v>
      </c>
      <c r="M9" s="69"/>
    </row>
    <row r="10" spans="1:13" s="1" customFormat="1" ht="11.25">
      <c r="A10" s="1" t="s">
        <v>36</v>
      </c>
      <c r="B10" s="72" t="s">
        <v>144</v>
      </c>
      <c r="C10" s="72" t="s">
        <v>144</v>
      </c>
      <c r="D10" s="72" t="s">
        <v>144</v>
      </c>
      <c r="E10" s="70"/>
      <c r="F10" s="72">
        <v>2897</v>
      </c>
      <c r="G10" s="72">
        <v>2288</v>
      </c>
      <c r="H10" s="70">
        <f t="shared" si="0"/>
        <v>5185</v>
      </c>
      <c r="I10" s="70"/>
      <c r="J10" s="72">
        <f t="shared" si="1"/>
        <v>2897</v>
      </c>
      <c r="K10" s="72">
        <f t="shared" si="3"/>
        <v>2288</v>
      </c>
      <c r="L10" s="72">
        <f t="shared" si="2"/>
        <v>5185</v>
      </c>
      <c r="M10" s="69"/>
    </row>
    <row r="11" spans="1:13" s="1" customFormat="1" ht="11.25">
      <c r="A11" s="1" t="s">
        <v>32</v>
      </c>
      <c r="B11" s="72" t="s">
        <v>108</v>
      </c>
      <c r="C11" s="72" t="s">
        <v>108</v>
      </c>
      <c r="D11" s="72" t="s">
        <v>108</v>
      </c>
      <c r="E11" s="70"/>
      <c r="F11" s="72">
        <v>12</v>
      </c>
      <c r="G11" s="72">
        <v>8</v>
      </c>
      <c r="H11" s="70">
        <f t="shared" si="0"/>
        <v>20</v>
      </c>
      <c r="I11" s="70"/>
      <c r="J11" s="72">
        <f t="shared" si="1"/>
        <v>12</v>
      </c>
      <c r="K11" s="72">
        <f t="shared" si="3"/>
        <v>8</v>
      </c>
      <c r="L11" s="72">
        <f t="shared" si="2"/>
        <v>20</v>
      </c>
      <c r="M11" s="69"/>
    </row>
    <row r="12" spans="1:13" s="6" customFormat="1" ht="16.5" customHeight="1">
      <c r="A12" s="6" t="s">
        <v>37</v>
      </c>
      <c r="B12" s="71" t="s">
        <v>108</v>
      </c>
      <c r="C12" s="71" t="s">
        <v>144</v>
      </c>
      <c r="D12" s="71" t="s">
        <v>144</v>
      </c>
      <c r="E12" s="71"/>
      <c r="F12" s="71">
        <f>SUM(F13:F21)</f>
        <v>215</v>
      </c>
      <c r="G12" s="71">
        <f>SUM(G13:G21)</f>
        <v>167</v>
      </c>
      <c r="H12" s="71">
        <f>SUM(F12:G12)</f>
        <v>382</v>
      </c>
      <c r="I12" s="71"/>
      <c r="J12" s="71">
        <f t="shared" si="1"/>
        <v>215</v>
      </c>
      <c r="K12" s="71">
        <f t="shared" si="3"/>
        <v>167</v>
      </c>
      <c r="L12" s="71">
        <f t="shared" si="2"/>
        <v>382</v>
      </c>
      <c r="M12" s="69"/>
    </row>
    <row r="13" spans="1:13" s="1" customFormat="1" ht="11.25">
      <c r="A13" s="1" t="s">
        <v>38</v>
      </c>
      <c r="B13" s="72" t="s">
        <v>108</v>
      </c>
      <c r="C13" s="72" t="s">
        <v>108</v>
      </c>
      <c r="D13" s="72" t="s">
        <v>108</v>
      </c>
      <c r="E13" s="70"/>
      <c r="F13" s="72">
        <v>61</v>
      </c>
      <c r="G13" s="72">
        <v>36</v>
      </c>
      <c r="H13" s="70">
        <f aca="true" t="shared" si="4" ref="H13:H21">SUM(F13:G13)</f>
        <v>97</v>
      </c>
      <c r="I13" s="70"/>
      <c r="J13" s="72">
        <f t="shared" si="1"/>
        <v>61</v>
      </c>
      <c r="K13" s="72">
        <f t="shared" si="3"/>
        <v>36</v>
      </c>
      <c r="L13" s="72">
        <f t="shared" si="2"/>
        <v>97</v>
      </c>
      <c r="M13" s="69"/>
    </row>
    <row r="14" spans="1:13" s="1" customFormat="1" ht="11.25">
      <c r="A14" s="1" t="s">
        <v>39</v>
      </c>
      <c r="B14" s="72" t="s">
        <v>108</v>
      </c>
      <c r="C14" s="72" t="s">
        <v>108</v>
      </c>
      <c r="D14" s="72" t="s">
        <v>108</v>
      </c>
      <c r="E14" s="70"/>
      <c r="F14" s="72">
        <v>7</v>
      </c>
      <c r="G14" s="72">
        <v>10</v>
      </c>
      <c r="H14" s="70">
        <f t="shared" si="4"/>
        <v>17</v>
      </c>
      <c r="I14" s="70"/>
      <c r="J14" s="72">
        <f t="shared" si="1"/>
        <v>7</v>
      </c>
      <c r="K14" s="72">
        <f t="shared" si="3"/>
        <v>10</v>
      </c>
      <c r="L14" s="72">
        <f t="shared" si="2"/>
        <v>17</v>
      </c>
      <c r="M14" s="69"/>
    </row>
    <row r="15" spans="1:13" s="1" customFormat="1" ht="11.25">
      <c r="A15" s="1" t="s">
        <v>40</v>
      </c>
      <c r="B15" s="72" t="s">
        <v>108</v>
      </c>
      <c r="C15" s="72" t="s">
        <v>108</v>
      </c>
      <c r="D15" s="72" t="s">
        <v>108</v>
      </c>
      <c r="E15" s="70"/>
      <c r="F15" s="72">
        <v>11</v>
      </c>
      <c r="G15" s="72">
        <v>25</v>
      </c>
      <c r="H15" s="70">
        <f t="shared" si="4"/>
        <v>36</v>
      </c>
      <c r="I15" s="70"/>
      <c r="J15" s="72">
        <f t="shared" si="1"/>
        <v>11</v>
      </c>
      <c r="K15" s="72">
        <f t="shared" si="3"/>
        <v>25</v>
      </c>
      <c r="L15" s="72">
        <f t="shared" si="2"/>
        <v>36</v>
      </c>
      <c r="M15" s="69"/>
    </row>
    <row r="16" spans="1:13" s="1" customFormat="1" ht="11.25">
      <c r="A16" s="1" t="s">
        <v>41</v>
      </c>
      <c r="B16" s="72" t="s">
        <v>108</v>
      </c>
      <c r="C16" s="72" t="s">
        <v>108</v>
      </c>
      <c r="D16" s="72" t="s">
        <v>108</v>
      </c>
      <c r="E16" s="70"/>
      <c r="F16" s="72">
        <v>90</v>
      </c>
      <c r="G16" s="72">
        <v>53</v>
      </c>
      <c r="H16" s="70">
        <f t="shared" si="4"/>
        <v>143</v>
      </c>
      <c r="I16" s="70"/>
      <c r="J16" s="72">
        <f t="shared" si="1"/>
        <v>90</v>
      </c>
      <c r="K16" s="72">
        <f t="shared" si="3"/>
        <v>53</v>
      </c>
      <c r="L16" s="72">
        <f t="shared" si="2"/>
        <v>143</v>
      </c>
      <c r="M16" s="69"/>
    </row>
    <row r="17" spans="1:13" s="1" customFormat="1" ht="11.25">
      <c r="A17" s="1" t="s">
        <v>116</v>
      </c>
      <c r="B17" s="72" t="s">
        <v>108</v>
      </c>
      <c r="C17" s="72" t="s">
        <v>108</v>
      </c>
      <c r="D17" s="72" t="s">
        <v>108</v>
      </c>
      <c r="E17" s="70"/>
      <c r="F17" s="72">
        <v>11</v>
      </c>
      <c r="G17" s="72">
        <v>15</v>
      </c>
      <c r="H17" s="70">
        <f t="shared" si="4"/>
        <v>26</v>
      </c>
      <c r="I17" s="70"/>
      <c r="J17" s="72">
        <f t="shared" si="1"/>
        <v>11</v>
      </c>
      <c r="K17" s="72">
        <f t="shared" si="3"/>
        <v>15</v>
      </c>
      <c r="L17" s="72">
        <f t="shared" si="2"/>
        <v>26</v>
      </c>
      <c r="M17" s="69"/>
    </row>
    <row r="18" spans="1:13" s="1" customFormat="1" ht="11.25">
      <c r="A18" s="1" t="s">
        <v>77</v>
      </c>
      <c r="B18" s="72" t="s">
        <v>108</v>
      </c>
      <c r="C18" s="72" t="s">
        <v>108</v>
      </c>
      <c r="D18" s="72" t="s">
        <v>108</v>
      </c>
      <c r="E18" s="70"/>
      <c r="F18" s="72">
        <v>17</v>
      </c>
      <c r="G18" s="72">
        <v>12</v>
      </c>
      <c r="H18" s="70">
        <f t="shared" si="4"/>
        <v>29</v>
      </c>
      <c r="I18" s="70"/>
      <c r="J18" s="72">
        <f t="shared" si="1"/>
        <v>17</v>
      </c>
      <c r="K18" s="72">
        <f t="shared" si="3"/>
        <v>12</v>
      </c>
      <c r="L18" s="72">
        <f t="shared" si="2"/>
        <v>29</v>
      </c>
      <c r="M18" s="69"/>
    </row>
    <row r="19" spans="1:13" s="1" customFormat="1" ht="11.25">
      <c r="A19" s="1" t="s">
        <v>42</v>
      </c>
      <c r="B19" s="72" t="s">
        <v>108</v>
      </c>
      <c r="C19" s="72" t="s">
        <v>144</v>
      </c>
      <c r="D19" s="72" t="s">
        <v>144</v>
      </c>
      <c r="E19" s="70"/>
      <c r="F19" s="72">
        <v>8</v>
      </c>
      <c r="G19" s="72">
        <v>12</v>
      </c>
      <c r="H19" s="70">
        <f t="shared" si="4"/>
        <v>20</v>
      </c>
      <c r="I19" s="70"/>
      <c r="J19" s="72">
        <f t="shared" si="1"/>
        <v>8</v>
      </c>
      <c r="K19" s="72">
        <f t="shared" si="3"/>
        <v>12</v>
      </c>
      <c r="L19" s="72">
        <f t="shared" si="2"/>
        <v>20</v>
      </c>
      <c r="M19" s="69"/>
    </row>
    <row r="20" spans="1:13" s="1" customFormat="1" ht="11.25">
      <c r="A20" s="1" t="s">
        <v>78</v>
      </c>
      <c r="B20" s="72" t="s">
        <v>108</v>
      </c>
      <c r="C20" s="72" t="s">
        <v>108</v>
      </c>
      <c r="D20" s="72" t="s">
        <v>108</v>
      </c>
      <c r="E20" s="70"/>
      <c r="F20" s="96">
        <v>4</v>
      </c>
      <c r="G20" s="72" t="s">
        <v>144</v>
      </c>
      <c r="H20" s="70">
        <f t="shared" si="4"/>
        <v>4</v>
      </c>
      <c r="I20" s="70"/>
      <c r="J20" s="72">
        <f t="shared" si="1"/>
        <v>4</v>
      </c>
      <c r="K20" s="72" t="s">
        <v>144</v>
      </c>
      <c r="L20" s="72">
        <f t="shared" si="2"/>
        <v>4</v>
      </c>
      <c r="M20" s="69"/>
    </row>
    <row r="21" spans="1:13" s="1" customFormat="1" ht="11.25">
      <c r="A21" s="1" t="s">
        <v>32</v>
      </c>
      <c r="B21" s="72" t="s">
        <v>108</v>
      </c>
      <c r="C21" s="72" t="s">
        <v>108</v>
      </c>
      <c r="D21" s="72" t="s">
        <v>108</v>
      </c>
      <c r="E21" s="73"/>
      <c r="F21" s="73">
        <v>6</v>
      </c>
      <c r="G21" s="73">
        <v>4</v>
      </c>
      <c r="H21" s="70">
        <f t="shared" si="4"/>
        <v>10</v>
      </c>
      <c r="I21" s="73"/>
      <c r="J21" s="72">
        <f t="shared" si="1"/>
        <v>6</v>
      </c>
      <c r="K21" s="72">
        <f t="shared" si="3"/>
        <v>4</v>
      </c>
      <c r="L21" s="72">
        <f t="shared" si="2"/>
        <v>10</v>
      </c>
      <c r="M21" s="69"/>
    </row>
    <row r="22" spans="1:13" s="1" customFormat="1" ht="16.5" customHeight="1">
      <c r="A22" s="6" t="s">
        <v>43</v>
      </c>
      <c r="B22" s="71" t="s">
        <v>108</v>
      </c>
      <c r="C22" s="71" t="s">
        <v>108</v>
      </c>
      <c r="D22" s="71" t="s">
        <v>108</v>
      </c>
      <c r="E22" s="71"/>
      <c r="F22" s="71">
        <f>SUM(F23:F43)</f>
        <v>1124</v>
      </c>
      <c r="G22" s="71">
        <f>SUM(G23:G43)</f>
        <v>1575</v>
      </c>
      <c r="H22" s="71">
        <f>SUM(F22:G22)</f>
        <v>2699</v>
      </c>
      <c r="I22" s="71"/>
      <c r="J22" s="71">
        <f t="shared" si="1"/>
        <v>1124</v>
      </c>
      <c r="K22" s="71">
        <f t="shared" si="3"/>
        <v>1575</v>
      </c>
      <c r="L22" s="71">
        <f t="shared" si="2"/>
        <v>2699</v>
      </c>
      <c r="M22" s="69"/>
    </row>
    <row r="23" spans="1:13" s="1" customFormat="1" ht="11.25">
      <c r="A23" s="1" t="s">
        <v>106</v>
      </c>
      <c r="B23" s="72" t="s">
        <v>108</v>
      </c>
      <c r="C23" s="72" t="s">
        <v>108</v>
      </c>
      <c r="D23" s="72" t="s">
        <v>108</v>
      </c>
      <c r="E23" s="70"/>
      <c r="F23" s="72">
        <v>7</v>
      </c>
      <c r="G23" s="72">
        <v>4</v>
      </c>
      <c r="H23" s="70">
        <f aca="true" t="shared" si="5" ref="H23:H41">SUM(F23:G23)</f>
        <v>11</v>
      </c>
      <c r="I23" s="70"/>
      <c r="J23" s="72">
        <f t="shared" si="1"/>
        <v>7</v>
      </c>
      <c r="K23" s="72">
        <f t="shared" si="3"/>
        <v>4</v>
      </c>
      <c r="L23" s="72">
        <f t="shared" si="2"/>
        <v>11</v>
      </c>
      <c r="M23" s="69"/>
    </row>
    <row r="24" spans="1:13" s="1" customFormat="1" ht="11.25">
      <c r="A24" s="1" t="s">
        <v>114</v>
      </c>
      <c r="B24" s="72" t="s">
        <v>108</v>
      </c>
      <c r="C24" s="72" t="s">
        <v>108</v>
      </c>
      <c r="D24" s="72" t="s">
        <v>108</v>
      </c>
      <c r="E24" s="70"/>
      <c r="F24" s="72">
        <v>30</v>
      </c>
      <c r="G24" s="72">
        <v>20</v>
      </c>
      <c r="H24" s="70">
        <f>SUM(F24:G24)</f>
        <v>50</v>
      </c>
      <c r="I24" s="70"/>
      <c r="J24" s="72">
        <f t="shared" si="1"/>
        <v>30</v>
      </c>
      <c r="K24" s="72">
        <f t="shared" si="3"/>
        <v>20</v>
      </c>
      <c r="L24" s="72">
        <f t="shared" si="2"/>
        <v>50</v>
      </c>
      <c r="M24" s="69"/>
    </row>
    <row r="25" spans="1:13" s="1" customFormat="1" ht="11.25">
      <c r="A25" s="1" t="s">
        <v>44</v>
      </c>
      <c r="B25" s="72" t="s">
        <v>108</v>
      </c>
      <c r="C25" s="72" t="s">
        <v>108</v>
      </c>
      <c r="D25" s="72" t="s">
        <v>108</v>
      </c>
      <c r="E25" s="70"/>
      <c r="F25" s="72">
        <v>82</v>
      </c>
      <c r="G25" s="72">
        <v>99</v>
      </c>
      <c r="H25" s="70">
        <f t="shared" si="5"/>
        <v>181</v>
      </c>
      <c r="I25" s="70"/>
      <c r="J25" s="72">
        <f t="shared" si="1"/>
        <v>82</v>
      </c>
      <c r="K25" s="72">
        <f t="shared" si="3"/>
        <v>99</v>
      </c>
      <c r="L25" s="72">
        <f t="shared" si="2"/>
        <v>181</v>
      </c>
      <c r="M25" s="69"/>
    </row>
    <row r="26" spans="1:13" s="1" customFormat="1" ht="11.25">
      <c r="A26" s="1" t="s">
        <v>87</v>
      </c>
      <c r="B26" s="72" t="s">
        <v>108</v>
      </c>
      <c r="C26" s="72" t="s">
        <v>108</v>
      </c>
      <c r="D26" s="72" t="s">
        <v>108</v>
      </c>
      <c r="E26" s="70"/>
      <c r="F26" s="72">
        <v>6</v>
      </c>
      <c r="G26" s="72">
        <v>8</v>
      </c>
      <c r="H26" s="70">
        <f t="shared" si="5"/>
        <v>14</v>
      </c>
      <c r="I26" s="70"/>
      <c r="J26" s="72">
        <f t="shared" si="1"/>
        <v>6</v>
      </c>
      <c r="K26" s="72">
        <f t="shared" si="3"/>
        <v>8</v>
      </c>
      <c r="L26" s="72">
        <f t="shared" si="2"/>
        <v>14</v>
      </c>
      <c r="M26" s="69"/>
    </row>
    <row r="27" spans="1:13" s="1" customFormat="1" ht="11.25">
      <c r="A27" s="1" t="s">
        <v>158</v>
      </c>
      <c r="B27" s="72" t="s">
        <v>108</v>
      </c>
      <c r="C27" s="72" t="s">
        <v>108</v>
      </c>
      <c r="D27" s="72" t="s">
        <v>108</v>
      </c>
      <c r="E27" s="70"/>
      <c r="F27" s="72">
        <v>9</v>
      </c>
      <c r="G27" s="72">
        <v>4</v>
      </c>
      <c r="H27" s="70">
        <f t="shared" si="5"/>
        <v>13</v>
      </c>
      <c r="I27" s="70"/>
      <c r="J27" s="72">
        <f t="shared" si="1"/>
        <v>9</v>
      </c>
      <c r="K27" s="72">
        <f t="shared" si="3"/>
        <v>4</v>
      </c>
      <c r="L27" s="72">
        <f t="shared" si="2"/>
        <v>13</v>
      </c>
      <c r="M27" s="69"/>
    </row>
    <row r="28" spans="1:13" s="1" customFormat="1" ht="11.25">
      <c r="A28" s="1" t="s">
        <v>45</v>
      </c>
      <c r="B28" s="96" t="s">
        <v>108</v>
      </c>
      <c r="C28" s="72" t="s">
        <v>108</v>
      </c>
      <c r="D28" s="72" t="s">
        <v>108</v>
      </c>
      <c r="E28" s="70"/>
      <c r="F28" s="72">
        <v>34</v>
      </c>
      <c r="G28" s="72">
        <v>29</v>
      </c>
      <c r="H28" s="70">
        <f t="shared" si="5"/>
        <v>63</v>
      </c>
      <c r="I28" s="70"/>
      <c r="J28" s="72">
        <f t="shared" si="1"/>
        <v>34</v>
      </c>
      <c r="K28" s="72">
        <f t="shared" si="3"/>
        <v>29</v>
      </c>
      <c r="L28" s="72">
        <f t="shared" si="2"/>
        <v>63</v>
      </c>
      <c r="M28" s="69"/>
    </row>
    <row r="29" spans="1:13" s="1" customFormat="1" ht="11.25">
      <c r="A29" s="1" t="s">
        <v>46</v>
      </c>
      <c r="B29" s="72" t="s">
        <v>108</v>
      </c>
      <c r="C29" s="72" t="s">
        <v>108</v>
      </c>
      <c r="D29" s="72" t="s">
        <v>108</v>
      </c>
      <c r="E29" s="70"/>
      <c r="F29" s="72">
        <v>254</v>
      </c>
      <c r="G29" s="72">
        <v>503</v>
      </c>
      <c r="H29" s="70">
        <f t="shared" si="5"/>
        <v>757</v>
      </c>
      <c r="I29" s="70"/>
      <c r="J29" s="72">
        <f t="shared" si="1"/>
        <v>254</v>
      </c>
      <c r="K29" s="72">
        <f t="shared" si="3"/>
        <v>503</v>
      </c>
      <c r="L29" s="72">
        <f t="shared" si="2"/>
        <v>757</v>
      </c>
      <c r="M29" s="69"/>
    </row>
    <row r="30" spans="1:13" s="1" customFormat="1" ht="11.25">
      <c r="A30" s="1" t="s">
        <v>89</v>
      </c>
      <c r="B30" s="72" t="s">
        <v>108</v>
      </c>
      <c r="C30" s="72" t="s">
        <v>108</v>
      </c>
      <c r="D30" s="72" t="s">
        <v>108</v>
      </c>
      <c r="E30" s="70"/>
      <c r="F30" s="72">
        <v>14</v>
      </c>
      <c r="G30" s="72">
        <v>11</v>
      </c>
      <c r="H30" s="70">
        <f t="shared" si="5"/>
        <v>25</v>
      </c>
      <c r="I30" s="70"/>
      <c r="J30" s="72">
        <f t="shared" si="1"/>
        <v>14</v>
      </c>
      <c r="K30" s="72">
        <f t="shared" si="3"/>
        <v>11</v>
      </c>
      <c r="L30" s="72">
        <f t="shared" si="2"/>
        <v>25</v>
      </c>
      <c r="M30" s="69"/>
    </row>
    <row r="31" spans="1:13" s="1" customFormat="1" ht="11.25">
      <c r="A31" s="1" t="s">
        <v>48</v>
      </c>
      <c r="B31" s="72" t="s">
        <v>108</v>
      </c>
      <c r="C31" s="72" t="s">
        <v>108</v>
      </c>
      <c r="D31" s="72" t="s">
        <v>108</v>
      </c>
      <c r="E31" s="70"/>
      <c r="F31" s="72">
        <v>234</v>
      </c>
      <c r="G31" s="72">
        <v>320</v>
      </c>
      <c r="H31" s="70">
        <f t="shared" si="5"/>
        <v>554</v>
      </c>
      <c r="I31" s="70"/>
      <c r="J31" s="72">
        <f t="shared" si="1"/>
        <v>234</v>
      </c>
      <c r="K31" s="72">
        <f t="shared" si="3"/>
        <v>320</v>
      </c>
      <c r="L31" s="72">
        <f t="shared" si="2"/>
        <v>554</v>
      </c>
      <c r="M31" s="69"/>
    </row>
    <row r="32" spans="1:13" s="1" customFormat="1" ht="11.25">
      <c r="A32" s="1" t="s">
        <v>47</v>
      </c>
      <c r="B32" s="72" t="s">
        <v>108</v>
      </c>
      <c r="C32" s="72" t="s">
        <v>108</v>
      </c>
      <c r="D32" s="72" t="s">
        <v>108</v>
      </c>
      <c r="E32" s="70"/>
      <c r="F32" s="72">
        <v>31</v>
      </c>
      <c r="G32" s="72">
        <v>13</v>
      </c>
      <c r="H32" s="70">
        <f t="shared" si="5"/>
        <v>44</v>
      </c>
      <c r="I32" s="70"/>
      <c r="J32" s="72">
        <f t="shared" si="1"/>
        <v>31</v>
      </c>
      <c r="K32" s="72">
        <f t="shared" si="3"/>
        <v>13</v>
      </c>
      <c r="L32" s="72">
        <f t="shared" si="2"/>
        <v>44</v>
      </c>
      <c r="M32" s="69"/>
    </row>
    <row r="33" spans="1:13" s="1" customFormat="1" ht="11.25">
      <c r="A33" s="1" t="s">
        <v>79</v>
      </c>
      <c r="B33" s="72" t="s">
        <v>108</v>
      </c>
      <c r="C33" s="72" t="s">
        <v>108</v>
      </c>
      <c r="D33" s="72" t="s">
        <v>108</v>
      </c>
      <c r="E33" s="70"/>
      <c r="F33" s="72">
        <v>5</v>
      </c>
      <c r="G33" s="72">
        <v>5</v>
      </c>
      <c r="H33" s="70">
        <f t="shared" si="5"/>
        <v>10</v>
      </c>
      <c r="I33" s="70"/>
      <c r="J33" s="72">
        <f t="shared" si="1"/>
        <v>5</v>
      </c>
      <c r="K33" s="72">
        <f t="shared" si="3"/>
        <v>5</v>
      </c>
      <c r="L33" s="72">
        <f t="shared" si="2"/>
        <v>10</v>
      </c>
      <c r="M33" s="69"/>
    </row>
    <row r="34" spans="1:13" s="1" customFormat="1" ht="11.25">
      <c r="A34" s="1" t="s">
        <v>90</v>
      </c>
      <c r="B34" s="72" t="s">
        <v>108</v>
      </c>
      <c r="C34" s="72" t="s">
        <v>108</v>
      </c>
      <c r="D34" s="72" t="s">
        <v>108</v>
      </c>
      <c r="E34" s="70"/>
      <c r="F34" s="72">
        <v>11</v>
      </c>
      <c r="G34" s="72">
        <v>19</v>
      </c>
      <c r="H34" s="70">
        <f t="shared" si="5"/>
        <v>30</v>
      </c>
      <c r="I34" s="70"/>
      <c r="J34" s="72">
        <f t="shared" si="1"/>
        <v>11</v>
      </c>
      <c r="K34" s="72">
        <f t="shared" si="3"/>
        <v>19</v>
      </c>
      <c r="L34" s="72">
        <f t="shared" si="2"/>
        <v>30</v>
      </c>
      <c r="M34" s="69"/>
    </row>
    <row r="35" spans="1:13" s="1" customFormat="1" ht="11.25">
      <c r="A35" s="1" t="s">
        <v>125</v>
      </c>
      <c r="B35" s="72" t="s">
        <v>108</v>
      </c>
      <c r="C35" s="72" t="s">
        <v>108</v>
      </c>
      <c r="D35" s="72" t="s">
        <v>108</v>
      </c>
      <c r="E35" s="70"/>
      <c r="F35" s="96">
        <v>3</v>
      </c>
      <c r="G35" s="72">
        <v>14</v>
      </c>
      <c r="H35" s="70">
        <f>SUM(F35:G35)</f>
        <v>17</v>
      </c>
      <c r="I35" s="70"/>
      <c r="J35" s="72">
        <f t="shared" si="1"/>
        <v>3</v>
      </c>
      <c r="K35" s="72">
        <f t="shared" si="3"/>
        <v>14</v>
      </c>
      <c r="L35" s="72">
        <f t="shared" si="2"/>
        <v>17</v>
      </c>
      <c r="M35" s="69"/>
    </row>
    <row r="36" spans="1:13" s="1" customFormat="1" ht="11.25">
      <c r="A36" s="1" t="s">
        <v>49</v>
      </c>
      <c r="B36" s="72" t="s">
        <v>108</v>
      </c>
      <c r="C36" s="72" t="s">
        <v>108</v>
      </c>
      <c r="D36" s="72" t="s">
        <v>108</v>
      </c>
      <c r="E36" s="70"/>
      <c r="F36" s="72">
        <v>129</v>
      </c>
      <c r="G36" s="72">
        <v>167</v>
      </c>
      <c r="H36" s="70">
        <f t="shared" si="5"/>
        <v>296</v>
      </c>
      <c r="I36" s="70"/>
      <c r="J36" s="72">
        <f t="shared" si="1"/>
        <v>129</v>
      </c>
      <c r="K36" s="72">
        <f t="shared" si="3"/>
        <v>167</v>
      </c>
      <c r="L36" s="72">
        <f t="shared" si="2"/>
        <v>296</v>
      </c>
      <c r="M36" s="69"/>
    </row>
    <row r="37" spans="1:13" s="1" customFormat="1" ht="11.25">
      <c r="A37" s="1" t="s">
        <v>88</v>
      </c>
      <c r="B37" s="72" t="s">
        <v>108</v>
      </c>
      <c r="C37" s="72" t="s">
        <v>108</v>
      </c>
      <c r="D37" s="72" t="s">
        <v>108</v>
      </c>
      <c r="E37" s="70"/>
      <c r="F37" s="72">
        <v>72</v>
      </c>
      <c r="G37" s="72">
        <v>118</v>
      </c>
      <c r="H37" s="70">
        <f t="shared" si="5"/>
        <v>190</v>
      </c>
      <c r="I37" s="70"/>
      <c r="J37" s="72">
        <f t="shared" si="1"/>
        <v>72</v>
      </c>
      <c r="K37" s="72">
        <f t="shared" si="3"/>
        <v>118</v>
      </c>
      <c r="L37" s="72">
        <f t="shared" si="2"/>
        <v>190</v>
      </c>
      <c r="M37" s="69"/>
    </row>
    <row r="38" spans="1:13" s="1" customFormat="1" ht="11.25">
      <c r="A38" s="1" t="s">
        <v>80</v>
      </c>
      <c r="B38" s="72" t="s">
        <v>108</v>
      </c>
      <c r="C38" s="72" t="s">
        <v>108</v>
      </c>
      <c r="D38" s="72" t="s">
        <v>108</v>
      </c>
      <c r="E38" s="70"/>
      <c r="F38" s="72">
        <v>4</v>
      </c>
      <c r="G38" s="72">
        <v>6</v>
      </c>
      <c r="H38" s="70">
        <f t="shared" si="5"/>
        <v>10</v>
      </c>
      <c r="I38" s="70"/>
      <c r="J38" s="72">
        <f t="shared" si="1"/>
        <v>4</v>
      </c>
      <c r="K38" s="72">
        <f t="shared" si="3"/>
        <v>6</v>
      </c>
      <c r="L38" s="72">
        <f t="shared" si="2"/>
        <v>10</v>
      </c>
      <c r="M38" s="69"/>
    </row>
    <row r="39" spans="1:13" s="1" customFormat="1" ht="11.25">
      <c r="A39" s="1" t="s">
        <v>81</v>
      </c>
      <c r="B39" s="72" t="s">
        <v>108</v>
      </c>
      <c r="C39" s="72" t="s">
        <v>108</v>
      </c>
      <c r="D39" s="72" t="s">
        <v>108</v>
      </c>
      <c r="E39" s="70"/>
      <c r="F39" s="72">
        <v>50</v>
      </c>
      <c r="G39" s="72">
        <v>67</v>
      </c>
      <c r="H39" s="70">
        <f t="shared" si="5"/>
        <v>117</v>
      </c>
      <c r="I39" s="70"/>
      <c r="J39" s="72">
        <f t="shared" si="1"/>
        <v>50</v>
      </c>
      <c r="K39" s="72">
        <f t="shared" si="3"/>
        <v>67</v>
      </c>
      <c r="L39" s="72">
        <f t="shared" si="2"/>
        <v>117</v>
      </c>
      <c r="M39" s="69"/>
    </row>
    <row r="40" spans="1:13" s="1" customFormat="1" ht="11.25">
      <c r="A40" s="1" t="s">
        <v>50</v>
      </c>
      <c r="B40" s="72" t="s">
        <v>108</v>
      </c>
      <c r="C40" s="72" t="s">
        <v>108</v>
      </c>
      <c r="D40" s="72" t="s">
        <v>108</v>
      </c>
      <c r="E40" s="70"/>
      <c r="F40" s="72">
        <v>62</v>
      </c>
      <c r="G40" s="72">
        <v>117</v>
      </c>
      <c r="H40" s="70">
        <f t="shared" si="5"/>
        <v>179</v>
      </c>
      <c r="I40" s="70"/>
      <c r="J40" s="72">
        <f t="shared" si="1"/>
        <v>62</v>
      </c>
      <c r="K40" s="72">
        <f t="shared" si="3"/>
        <v>117</v>
      </c>
      <c r="L40" s="72">
        <f t="shared" si="2"/>
        <v>179</v>
      </c>
      <c r="M40" s="69"/>
    </row>
    <row r="41" spans="1:13" s="1" customFormat="1" ht="11.25">
      <c r="A41" s="1" t="s">
        <v>91</v>
      </c>
      <c r="B41" s="72" t="s">
        <v>108</v>
      </c>
      <c r="C41" s="72" t="s">
        <v>108</v>
      </c>
      <c r="D41" s="72" t="s">
        <v>108</v>
      </c>
      <c r="E41" s="70"/>
      <c r="F41" s="72">
        <v>64</v>
      </c>
      <c r="G41" s="72">
        <v>27</v>
      </c>
      <c r="H41" s="70">
        <f t="shared" si="5"/>
        <v>91</v>
      </c>
      <c r="I41" s="70"/>
      <c r="J41" s="72">
        <f t="shared" si="1"/>
        <v>64</v>
      </c>
      <c r="K41" s="72">
        <f t="shared" si="3"/>
        <v>27</v>
      </c>
      <c r="L41" s="72">
        <f t="shared" si="2"/>
        <v>91</v>
      </c>
      <c r="M41" s="69"/>
    </row>
    <row r="42" spans="1:13" s="1" customFormat="1" ht="11.25">
      <c r="A42" s="1" t="s">
        <v>107</v>
      </c>
      <c r="B42" s="72" t="s">
        <v>108</v>
      </c>
      <c r="C42" s="72" t="s">
        <v>108</v>
      </c>
      <c r="D42" s="72" t="s">
        <v>108</v>
      </c>
      <c r="E42" s="70"/>
      <c r="F42" s="96" t="s">
        <v>144</v>
      </c>
      <c r="G42" s="96" t="s">
        <v>144</v>
      </c>
      <c r="H42" s="72" t="s">
        <v>144</v>
      </c>
      <c r="I42" s="72"/>
      <c r="J42" s="72" t="s">
        <v>144</v>
      </c>
      <c r="K42" s="72" t="s">
        <v>144</v>
      </c>
      <c r="L42" s="72" t="s">
        <v>144</v>
      </c>
      <c r="M42" s="69"/>
    </row>
    <row r="43" spans="1:13" s="1" customFormat="1" ht="11.25">
      <c r="A43" s="1" t="s">
        <v>32</v>
      </c>
      <c r="B43" s="72" t="s">
        <v>108</v>
      </c>
      <c r="C43" s="72" t="s">
        <v>108</v>
      </c>
      <c r="D43" s="72" t="s">
        <v>108</v>
      </c>
      <c r="E43" s="70"/>
      <c r="F43" s="72">
        <v>23</v>
      </c>
      <c r="G43" s="72">
        <v>24</v>
      </c>
      <c r="H43" s="70">
        <f>SUM(F43:G43)</f>
        <v>47</v>
      </c>
      <c r="I43" s="70"/>
      <c r="J43" s="72">
        <f t="shared" si="1"/>
        <v>23</v>
      </c>
      <c r="K43" s="72">
        <f t="shared" si="3"/>
        <v>24</v>
      </c>
      <c r="L43" s="72">
        <f t="shared" si="2"/>
        <v>47</v>
      </c>
      <c r="M43" s="69"/>
    </row>
    <row r="44" spans="1:13" s="1" customFormat="1" ht="16.5" customHeight="1">
      <c r="A44" s="6" t="s">
        <v>51</v>
      </c>
      <c r="B44" s="71">
        <f>SUM(B45:B47)</f>
        <v>56</v>
      </c>
      <c r="C44" s="71">
        <f>SUM(C45:C47)</f>
        <v>36</v>
      </c>
      <c r="D44" s="71">
        <f>SUM(B44:C44)</f>
        <v>92</v>
      </c>
      <c r="E44" s="71"/>
      <c r="F44" s="71">
        <f>SUM(F45:F47)</f>
        <v>1082</v>
      </c>
      <c r="G44" s="71">
        <f>SUM(G45:G47)</f>
        <v>613</v>
      </c>
      <c r="H44" s="71">
        <f>SUM(F44:G44)</f>
        <v>1695</v>
      </c>
      <c r="I44" s="71"/>
      <c r="J44" s="71">
        <f t="shared" si="1"/>
        <v>1138</v>
      </c>
      <c r="K44" s="71">
        <f t="shared" si="3"/>
        <v>649</v>
      </c>
      <c r="L44" s="71">
        <f t="shared" si="2"/>
        <v>1787</v>
      </c>
      <c r="M44" s="69"/>
    </row>
    <row r="45" spans="1:13" s="1" customFormat="1" ht="11.25">
      <c r="A45" s="1" t="s">
        <v>52</v>
      </c>
      <c r="B45" s="72">
        <v>56</v>
      </c>
      <c r="C45" s="72">
        <v>36</v>
      </c>
      <c r="D45" s="72">
        <f>SUM(B45:C45)</f>
        <v>92</v>
      </c>
      <c r="E45" s="74"/>
      <c r="F45" s="72">
        <v>1010</v>
      </c>
      <c r="G45" s="72">
        <v>562</v>
      </c>
      <c r="H45" s="70">
        <f>SUM(F45:G45)</f>
        <v>1572</v>
      </c>
      <c r="I45" s="70"/>
      <c r="J45" s="72">
        <f t="shared" si="1"/>
        <v>1066</v>
      </c>
      <c r="K45" s="72">
        <f t="shared" si="3"/>
        <v>598</v>
      </c>
      <c r="L45" s="72">
        <f t="shared" si="2"/>
        <v>1664</v>
      </c>
      <c r="M45" s="69"/>
    </row>
    <row r="46" spans="1:13" s="1" customFormat="1" ht="11.25">
      <c r="A46" s="1" t="s">
        <v>53</v>
      </c>
      <c r="B46" s="72" t="s">
        <v>144</v>
      </c>
      <c r="C46" s="72" t="s">
        <v>108</v>
      </c>
      <c r="D46" s="72" t="s">
        <v>144</v>
      </c>
      <c r="E46" s="74"/>
      <c r="F46" s="72">
        <v>72</v>
      </c>
      <c r="G46" s="72">
        <v>51</v>
      </c>
      <c r="H46" s="70">
        <f>SUM(F46:G46)</f>
        <v>123</v>
      </c>
      <c r="I46" s="70"/>
      <c r="J46" s="72">
        <f t="shared" si="1"/>
        <v>72</v>
      </c>
      <c r="K46" s="72">
        <f t="shared" si="3"/>
        <v>51</v>
      </c>
      <c r="L46" s="72">
        <f t="shared" si="2"/>
        <v>123</v>
      </c>
      <c r="M46" s="69"/>
    </row>
    <row r="47" spans="1:13" s="1" customFormat="1" ht="11.25">
      <c r="A47" s="1" t="s">
        <v>32</v>
      </c>
      <c r="B47" s="72" t="s">
        <v>108</v>
      </c>
      <c r="C47" s="72" t="s">
        <v>108</v>
      </c>
      <c r="D47" s="72" t="s">
        <v>108</v>
      </c>
      <c r="E47" s="74"/>
      <c r="F47" s="96" t="s">
        <v>144</v>
      </c>
      <c r="G47" s="96" t="s">
        <v>108</v>
      </c>
      <c r="H47" s="72" t="s">
        <v>144</v>
      </c>
      <c r="I47" s="70"/>
      <c r="J47" s="72" t="s">
        <v>144</v>
      </c>
      <c r="K47" s="72" t="s">
        <v>108</v>
      </c>
      <c r="L47" s="72" t="s">
        <v>144</v>
      </c>
      <c r="M47" s="69"/>
    </row>
    <row r="48" spans="1:13" s="1" customFormat="1" ht="16.5" customHeight="1">
      <c r="A48" s="13" t="s">
        <v>172</v>
      </c>
      <c r="B48" s="14">
        <v>245</v>
      </c>
      <c r="C48" s="14">
        <v>243</v>
      </c>
      <c r="D48" s="14">
        <f>SUM(B48:C48)</f>
        <v>488</v>
      </c>
      <c r="E48" s="14"/>
      <c r="F48" s="14">
        <v>16144</v>
      </c>
      <c r="G48" s="14">
        <v>11298</v>
      </c>
      <c r="H48" s="14">
        <f>SUM(F48:G48)</f>
        <v>27442</v>
      </c>
      <c r="I48" s="14"/>
      <c r="J48" s="97">
        <v>16344</v>
      </c>
      <c r="K48" s="97">
        <v>11516</v>
      </c>
      <c r="L48" s="97">
        <f>SUM(J48:K48)</f>
        <v>27860</v>
      </c>
      <c r="M48" s="33"/>
    </row>
    <row r="49" spans="1:11" s="1" customFormat="1" ht="24" customHeight="1">
      <c r="A49" s="36"/>
      <c r="B49" s="33"/>
      <c r="C49" s="33"/>
      <c r="D49" s="33"/>
      <c r="E49" s="35"/>
      <c r="F49" s="33"/>
      <c r="G49" s="33"/>
      <c r="H49" s="33"/>
      <c r="I49" s="35"/>
      <c r="J49" s="33"/>
      <c r="K49" s="33"/>
    </row>
    <row r="50" spans="1:11" s="1" customFormat="1" ht="79.5" customHeight="1">
      <c r="A50" s="131" t="s">
        <v>173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1:11" s="1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="1" customFormat="1" ht="11.25"/>
  </sheetData>
  <sheetProtection/>
  <mergeCells count="3">
    <mergeCell ref="B3:D3"/>
    <mergeCell ref="F3:H3"/>
    <mergeCell ref="A50:K50"/>
  </mergeCells>
  <conditionalFormatting sqref="B5:D48 L5:L48 F5:H48">
    <cfRule type="cellIs" priority="3" dxfId="0" operator="equal" stopIfTrue="1">
      <formula>0</formula>
    </cfRule>
    <cfRule type="cellIs" priority="4" dxfId="1" operator="between" stopIfTrue="1">
      <formula>1</formula>
      <formula>2</formula>
    </cfRule>
  </conditionalFormatting>
  <conditionalFormatting sqref="J5:L48">
    <cfRule type="cellIs" priority="1" dxfId="1" operator="between" stopIfTrue="1">
      <formula>1</formula>
      <formula>2</formula>
    </cfRule>
    <cfRule type="cellIs" priority="2" dxfId="0" operator="equal" stopIfTrue="1">
      <formula>0</formula>
    </cfRule>
  </conditionalFormatting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57421875" style="0" customWidth="1"/>
    <col min="10" max="10" width="6.00390625" style="0" customWidth="1"/>
  </cols>
  <sheetData>
    <row r="1" spans="1:10" ht="27" customHeight="1">
      <c r="A1" s="129" t="s">
        <v>146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27" customHeight="1">
      <c r="A3" s="125" t="s">
        <v>147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7" customFormat="1" ht="18.75" customHeight="1">
      <c r="A4" s="26" t="s">
        <v>121</v>
      </c>
      <c r="B4" s="133" t="s">
        <v>162</v>
      </c>
      <c r="C4" s="133"/>
      <c r="D4" s="133"/>
      <c r="E4" s="133"/>
      <c r="F4" s="133"/>
      <c r="G4" s="133"/>
      <c r="H4" s="133"/>
      <c r="I4" s="27" t="s">
        <v>2</v>
      </c>
      <c r="J4" s="27" t="s">
        <v>1</v>
      </c>
    </row>
    <row r="5" spans="1:10" s="7" customFormat="1" ht="15" customHeight="1">
      <c r="A5" s="28" t="s">
        <v>74</v>
      </c>
      <c r="B5" s="29" t="s">
        <v>127</v>
      </c>
      <c r="C5" s="30" t="s">
        <v>128</v>
      </c>
      <c r="D5" s="30" t="s">
        <v>129</v>
      </c>
      <c r="E5" s="30" t="s">
        <v>130</v>
      </c>
      <c r="F5" s="30" t="s">
        <v>131</v>
      </c>
      <c r="G5" s="30" t="s">
        <v>132</v>
      </c>
      <c r="H5" s="30" t="s">
        <v>133</v>
      </c>
      <c r="I5" s="4"/>
      <c r="J5" s="4"/>
    </row>
    <row r="6" spans="1:11" s="9" customFormat="1" ht="18.75" customHeight="1">
      <c r="A6" s="6" t="s">
        <v>4</v>
      </c>
      <c r="B6" s="68">
        <f aca="true" t="shared" si="0" ref="B6:I6">SUM(B7:B8)</f>
        <v>3</v>
      </c>
      <c r="C6" s="68">
        <f t="shared" si="0"/>
        <v>313</v>
      </c>
      <c r="D6" s="68">
        <f t="shared" si="0"/>
        <v>111</v>
      </c>
      <c r="E6" s="68">
        <f t="shared" si="0"/>
        <v>32</v>
      </c>
      <c r="F6" s="68">
        <f t="shared" si="0"/>
        <v>16</v>
      </c>
      <c r="G6" s="68">
        <f t="shared" si="0"/>
        <v>9</v>
      </c>
      <c r="H6" s="68">
        <f t="shared" si="0"/>
        <v>3</v>
      </c>
      <c r="I6" s="68">
        <f t="shared" si="0"/>
        <v>487</v>
      </c>
      <c r="J6" s="55">
        <f>I6/I$6*100</f>
        <v>100</v>
      </c>
      <c r="K6" s="53"/>
    </row>
    <row r="7" spans="1:11" s="9" customFormat="1" ht="12.75">
      <c r="A7" s="12" t="s">
        <v>54</v>
      </c>
      <c r="B7" s="99" t="s">
        <v>108</v>
      </c>
      <c r="C7" s="82">
        <v>164</v>
      </c>
      <c r="D7" s="82">
        <v>57</v>
      </c>
      <c r="E7" s="82">
        <v>13</v>
      </c>
      <c r="F7" s="72">
        <v>4</v>
      </c>
      <c r="G7" s="72">
        <v>6</v>
      </c>
      <c r="H7" s="72" t="s">
        <v>144</v>
      </c>
      <c r="I7" s="69">
        <f>SUM(B7:H7)</f>
        <v>244</v>
      </c>
      <c r="J7" s="54">
        <f>I7/$I$6*100</f>
        <v>50.10266940451745</v>
      </c>
      <c r="K7" s="53"/>
    </row>
    <row r="8" spans="1:11" s="9" customFormat="1" ht="12.75">
      <c r="A8" s="12" t="s">
        <v>55</v>
      </c>
      <c r="B8" s="120">
        <v>3</v>
      </c>
      <c r="C8" s="82">
        <v>149</v>
      </c>
      <c r="D8" s="82">
        <v>54</v>
      </c>
      <c r="E8" s="82">
        <v>19</v>
      </c>
      <c r="F8" s="72">
        <v>12</v>
      </c>
      <c r="G8" s="72">
        <v>3</v>
      </c>
      <c r="H8" s="72">
        <v>3</v>
      </c>
      <c r="I8" s="69">
        <f>SUM(B8:H8)</f>
        <v>243</v>
      </c>
      <c r="J8" s="54">
        <f>I8/$I$6*100</f>
        <v>49.89733059548255</v>
      </c>
      <c r="K8" s="53"/>
    </row>
    <row r="9" spans="1:11" s="9" customFormat="1" ht="12.75">
      <c r="A9" s="1"/>
      <c r="B9" s="69"/>
      <c r="C9" s="69"/>
      <c r="D9" s="69"/>
      <c r="E9" s="69"/>
      <c r="F9" s="69"/>
      <c r="G9" s="69"/>
      <c r="H9" s="69"/>
      <c r="I9" s="69"/>
      <c r="J9" s="54"/>
      <c r="K9" s="53"/>
    </row>
    <row r="10" spans="1:11" s="9" customFormat="1" ht="12.75" customHeight="1">
      <c r="A10" s="6" t="s">
        <v>5</v>
      </c>
      <c r="B10" s="68">
        <f>SUM(B11:B12)</f>
        <v>2073</v>
      </c>
      <c r="C10" s="68">
        <f aca="true" t="shared" si="1" ref="C10:H10">SUM(C11:C12)</f>
        <v>16908</v>
      </c>
      <c r="D10" s="68">
        <f t="shared" si="1"/>
        <v>6742</v>
      </c>
      <c r="E10" s="68">
        <f t="shared" si="1"/>
        <v>998</v>
      </c>
      <c r="F10" s="68">
        <f t="shared" si="1"/>
        <v>327</v>
      </c>
      <c r="G10" s="68">
        <f t="shared" si="1"/>
        <v>159</v>
      </c>
      <c r="H10" s="68">
        <f t="shared" si="1"/>
        <v>128</v>
      </c>
      <c r="I10" s="68">
        <f>SUM(B10:H10)</f>
        <v>27335</v>
      </c>
      <c r="J10" s="55">
        <f>I10/I$10*100</f>
        <v>100</v>
      </c>
      <c r="K10" s="53"/>
    </row>
    <row r="11" spans="1:11" s="9" customFormat="1" ht="12.75">
      <c r="A11" s="12" t="s">
        <v>54</v>
      </c>
      <c r="B11" s="72">
        <v>1288</v>
      </c>
      <c r="C11" s="82">
        <v>10176</v>
      </c>
      <c r="D11" s="82">
        <v>3801</v>
      </c>
      <c r="E11" s="82">
        <v>532</v>
      </c>
      <c r="F11" s="82">
        <v>146</v>
      </c>
      <c r="G11" s="82">
        <v>76</v>
      </c>
      <c r="H11" s="82">
        <v>66</v>
      </c>
      <c r="I11" s="69">
        <f>SUM(B11:H11)</f>
        <v>16085</v>
      </c>
      <c r="J11" s="60">
        <f>I11/I$10*100</f>
        <v>58.84397292847997</v>
      </c>
      <c r="K11" s="53"/>
    </row>
    <row r="12" spans="1:11" s="9" customFormat="1" ht="12.75">
      <c r="A12" s="12" t="s">
        <v>55</v>
      </c>
      <c r="B12" s="72">
        <v>785</v>
      </c>
      <c r="C12" s="82">
        <v>6732</v>
      </c>
      <c r="D12" s="82">
        <v>2941</v>
      </c>
      <c r="E12" s="82">
        <v>466</v>
      </c>
      <c r="F12" s="82">
        <v>181</v>
      </c>
      <c r="G12" s="82">
        <v>83</v>
      </c>
      <c r="H12" s="82">
        <v>62</v>
      </c>
      <c r="I12" s="69">
        <f>SUM(B12:H12)</f>
        <v>11250</v>
      </c>
      <c r="J12" s="60">
        <f>I12/I$10*100</f>
        <v>41.15602707152003</v>
      </c>
      <c r="K12" s="53"/>
    </row>
    <row r="13" spans="1:11" s="9" customFormat="1" ht="12.75">
      <c r="A13" s="1"/>
      <c r="B13" s="69"/>
      <c r="C13" s="69"/>
      <c r="D13" s="69"/>
      <c r="E13" s="69"/>
      <c r="F13" s="69"/>
      <c r="G13" s="69"/>
      <c r="H13" s="69"/>
      <c r="I13" s="69"/>
      <c r="J13" s="54"/>
      <c r="K13" s="53"/>
    </row>
    <row r="14" spans="1:11" s="9" customFormat="1" ht="12.75" customHeight="1">
      <c r="A14" s="6" t="s">
        <v>6</v>
      </c>
      <c r="B14" s="71" t="s">
        <v>108</v>
      </c>
      <c r="C14" s="68">
        <f aca="true" t="shared" si="2" ref="C14:H14">SUM(C15:C16)</f>
        <v>18</v>
      </c>
      <c r="D14" s="68">
        <f t="shared" si="2"/>
        <v>52</v>
      </c>
      <c r="E14" s="68">
        <f t="shared" si="2"/>
        <v>18</v>
      </c>
      <c r="F14" s="68">
        <f t="shared" si="2"/>
        <v>14</v>
      </c>
      <c r="G14" s="68">
        <f>SUM(G15:G16)</f>
        <v>5</v>
      </c>
      <c r="H14" s="68">
        <f t="shared" si="2"/>
        <v>5</v>
      </c>
      <c r="I14" s="68">
        <f>SUM(B14:H14)</f>
        <v>112</v>
      </c>
      <c r="J14" s="55">
        <f>I14/I$14*100</f>
        <v>100</v>
      </c>
      <c r="K14" s="53"/>
    </row>
    <row r="15" spans="1:11" s="9" customFormat="1" ht="12.75">
      <c r="A15" s="12" t="s">
        <v>54</v>
      </c>
      <c r="B15" s="72" t="s">
        <v>108</v>
      </c>
      <c r="C15" s="82">
        <v>10</v>
      </c>
      <c r="D15" s="82">
        <v>31</v>
      </c>
      <c r="E15" s="82">
        <v>13</v>
      </c>
      <c r="F15" s="72">
        <v>7</v>
      </c>
      <c r="G15" s="72" t="s">
        <v>144</v>
      </c>
      <c r="H15" s="72" t="s">
        <v>144</v>
      </c>
      <c r="I15" s="69">
        <f>SUM(C15:H15)</f>
        <v>61</v>
      </c>
      <c r="J15" s="60">
        <f>I15/I$14*100</f>
        <v>54.46428571428571</v>
      </c>
      <c r="K15" s="53"/>
    </row>
    <row r="16" spans="1:11" s="9" customFormat="1" ht="12.75">
      <c r="A16" s="12" t="s">
        <v>55</v>
      </c>
      <c r="B16" s="72" t="s">
        <v>108</v>
      </c>
      <c r="C16" s="82">
        <v>8</v>
      </c>
      <c r="D16" s="82">
        <v>21</v>
      </c>
      <c r="E16" s="82">
        <v>5</v>
      </c>
      <c r="F16" s="82">
        <v>7</v>
      </c>
      <c r="G16" s="82">
        <v>5</v>
      </c>
      <c r="H16" s="82">
        <v>5</v>
      </c>
      <c r="I16" s="69">
        <f>SUM(C16:H16)</f>
        <v>51</v>
      </c>
      <c r="J16" s="60">
        <f>I16/I$14*100</f>
        <v>45.535714285714285</v>
      </c>
      <c r="K16" s="53"/>
    </row>
    <row r="17" spans="1:11" s="9" customFormat="1" ht="12.75">
      <c r="A17" s="1"/>
      <c r="B17" s="69"/>
      <c r="C17" s="69"/>
      <c r="D17" s="69"/>
      <c r="E17" s="69"/>
      <c r="F17" s="69"/>
      <c r="G17" s="69"/>
      <c r="H17" s="69"/>
      <c r="I17" s="69"/>
      <c r="J17" s="54"/>
      <c r="K17" s="53"/>
    </row>
    <row r="18" spans="1:11" s="9" customFormat="1" ht="12.75">
      <c r="A18" s="6" t="s">
        <v>137</v>
      </c>
      <c r="B18" s="11">
        <f>SUM(B19:B20)</f>
        <v>2075</v>
      </c>
      <c r="C18" s="11">
        <f aca="true" t="shared" si="3" ref="C18:H18">SUM(C19:C20)</f>
        <v>17193</v>
      </c>
      <c r="D18" s="11">
        <f t="shared" si="3"/>
        <v>6890</v>
      </c>
      <c r="E18" s="11">
        <f t="shared" si="3"/>
        <v>1038</v>
      </c>
      <c r="F18" s="68">
        <f>SUM(F19:F20)</f>
        <v>351</v>
      </c>
      <c r="G18" s="68">
        <f>SUM(G19:G20)</f>
        <v>174</v>
      </c>
      <c r="H18" s="68">
        <f t="shared" si="3"/>
        <v>139</v>
      </c>
      <c r="I18" s="68">
        <f>SUM(B18:H18)</f>
        <v>27860</v>
      </c>
      <c r="J18" s="55">
        <f>I18/I$18*100</f>
        <v>100</v>
      </c>
      <c r="K18" s="53"/>
    </row>
    <row r="19" spans="1:11" s="9" customFormat="1" ht="12.75">
      <c r="A19" s="12" t="s">
        <v>54</v>
      </c>
      <c r="B19" s="5">
        <v>1288</v>
      </c>
      <c r="C19" s="5">
        <v>10323</v>
      </c>
      <c r="D19" s="5">
        <v>3876</v>
      </c>
      <c r="E19" s="5">
        <v>552</v>
      </c>
      <c r="F19" s="5">
        <v>153</v>
      </c>
      <c r="G19" s="5">
        <v>83</v>
      </c>
      <c r="H19" s="5">
        <v>69</v>
      </c>
      <c r="I19" s="53">
        <f>SUM(B19:H19)</f>
        <v>16344</v>
      </c>
      <c r="J19" s="54">
        <f>I19/I$18*100</f>
        <v>58.664752333094036</v>
      </c>
      <c r="K19" s="53"/>
    </row>
    <row r="20" spans="1:11" s="9" customFormat="1" ht="12.75">
      <c r="A20" s="56" t="s">
        <v>55</v>
      </c>
      <c r="B20" s="98">
        <v>787</v>
      </c>
      <c r="C20" s="98">
        <v>6870</v>
      </c>
      <c r="D20" s="98">
        <v>3014</v>
      </c>
      <c r="E20" s="98">
        <v>486</v>
      </c>
      <c r="F20" s="98">
        <v>198</v>
      </c>
      <c r="G20" s="98">
        <v>91</v>
      </c>
      <c r="H20" s="98">
        <v>70</v>
      </c>
      <c r="I20" s="57">
        <f>SUM(B20:H20)</f>
        <v>11516</v>
      </c>
      <c r="J20" s="58">
        <f>I20/I$18*100</f>
        <v>41.335247666905964</v>
      </c>
      <c r="K20" s="53"/>
    </row>
    <row r="21" spans="1:11" ht="24" customHeight="1">
      <c r="A21" s="6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0" ht="46.5" customHeight="1">
      <c r="A22" s="132" t="s">
        <v>140</v>
      </c>
      <c r="B22" s="130"/>
      <c r="C22" s="130"/>
      <c r="D22" s="130"/>
      <c r="E22" s="130"/>
      <c r="F22" s="130"/>
      <c r="G22" s="130"/>
      <c r="H22" s="130"/>
      <c r="I22" s="130"/>
      <c r="J22" s="130"/>
    </row>
    <row r="23" ht="12.75">
      <c r="A23" s="61"/>
    </row>
  </sheetData>
  <sheetProtection/>
  <mergeCells count="4">
    <mergeCell ref="A1:J1"/>
    <mergeCell ref="A3:J3"/>
    <mergeCell ref="A22:J22"/>
    <mergeCell ref="B4:H4"/>
  </mergeCells>
  <conditionalFormatting sqref="B6:J20">
    <cfRule type="cellIs" priority="2" dxfId="1" operator="between" stopIfTrue="1">
      <formula>1</formula>
      <formula>2</formula>
    </cfRule>
  </conditionalFormatting>
  <conditionalFormatting sqref="B10:J12 B14:J16 B18:J20 B6:J8">
    <cfRule type="cellIs" priority="1" dxfId="0" operator="equal" stopIfTrue="1">
      <formula>0</formula>
    </cfRule>
  </conditionalFormatting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4" width="5.7109375" style="0" customWidth="1"/>
    <col min="5" max="5" width="1.7109375" style="0" customWidth="1"/>
    <col min="6" max="8" width="5.7109375" style="0" customWidth="1"/>
    <col min="9" max="9" width="1.7109375" style="0" customWidth="1"/>
    <col min="10" max="12" width="5.7109375" style="0" customWidth="1"/>
    <col min="13" max="13" width="1.8515625" style="0" customWidth="1"/>
    <col min="14" max="16" width="5.7109375" style="0" customWidth="1"/>
    <col min="17" max="17" width="9.7109375" style="0" bestFit="1" customWidth="1"/>
  </cols>
  <sheetData>
    <row r="1" spans="1:16" ht="26.25" customHeight="1">
      <c r="A1" s="134" t="s">
        <v>150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6" ht="26.25" customHeight="1">
      <c r="A3" s="135" t="s">
        <v>122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8.75" customHeight="1">
      <c r="A4" s="26" t="s">
        <v>82</v>
      </c>
      <c r="B4" s="124" t="s">
        <v>73</v>
      </c>
      <c r="C4" s="124"/>
      <c r="D4" s="124"/>
      <c r="E4" s="40"/>
      <c r="F4" s="124" t="s">
        <v>151</v>
      </c>
      <c r="G4" s="124"/>
      <c r="H4" s="124"/>
      <c r="I4" s="40"/>
      <c r="J4" s="137" t="s">
        <v>152</v>
      </c>
      <c r="K4" s="137"/>
      <c r="L4" s="137"/>
      <c r="M4" s="40"/>
      <c r="N4" s="137" t="s">
        <v>153</v>
      </c>
      <c r="O4" s="137"/>
      <c r="P4" s="137"/>
    </row>
    <row r="5" spans="1:16" ht="15.75" customHeight="1">
      <c r="A5" s="28" t="s">
        <v>58</v>
      </c>
      <c r="B5" s="4" t="s">
        <v>54</v>
      </c>
      <c r="C5" s="4" t="s">
        <v>55</v>
      </c>
      <c r="D5" s="4" t="s">
        <v>2</v>
      </c>
      <c r="E5" s="4"/>
      <c r="F5" s="4" t="s">
        <v>54</v>
      </c>
      <c r="G5" s="4" t="s">
        <v>55</v>
      </c>
      <c r="H5" s="4" t="s">
        <v>2</v>
      </c>
      <c r="I5" s="4"/>
      <c r="J5" s="4" t="s">
        <v>54</v>
      </c>
      <c r="K5" s="4" t="s">
        <v>55</v>
      </c>
      <c r="L5" s="4" t="s">
        <v>2</v>
      </c>
      <c r="M5" s="4"/>
      <c r="N5" s="91" t="s">
        <v>54</v>
      </c>
      <c r="O5" s="91" t="s">
        <v>55</v>
      </c>
      <c r="P5" s="91" t="s">
        <v>2</v>
      </c>
    </row>
    <row r="6" spans="1:19" ht="18" customHeight="1">
      <c r="A6" s="104" t="s">
        <v>154</v>
      </c>
      <c r="B6" s="68">
        <v>3303</v>
      </c>
      <c r="C6" s="68">
        <v>2555</v>
      </c>
      <c r="D6" s="68">
        <f aca="true" t="shared" si="0" ref="D6:D23">SUM(B6:C6)</f>
        <v>5858</v>
      </c>
      <c r="E6" s="68"/>
      <c r="F6" s="68">
        <v>10504</v>
      </c>
      <c r="G6" s="68">
        <v>7015</v>
      </c>
      <c r="H6" s="68">
        <f aca="true" t="shared" si="1" ref="H6:H23">SUM(F6:G6)</f>
        <v>17519</v>
      </c>
      <c r="I6" s="68"/>
      <c r="J6" s="68">
        <v>2630</v>
      </c>
      <c r="K6" s="68">
        <v>1421</v>
      </c>
      <c r="L6" s="68">
        <f>SUM(J6:K6)</f>
        <v>4051</v>
      </c>
      <c r="M6" s="68"/>
      <c r="N6" s="68">
        <v>16127</v>
      </c>
      <c r="O6" s="68">
        <v>10767</v>
      </c>
      <c r="P6" s="68">
        <f>SUM(N6:O6)</f>
        <v>26894</v>
      </c>
      <c r="Q6" s="102"/>
      <c r="R6" s="93"/>
      <c r="S6" s="93"/>
    </row>
    <row r="7" spans="1:19" s="31" customFormat="1" ht="12.75" customHeight="1">
      <c r="A7" s="43" t="s">
        <v>7</v>
      </c>
      <c r="B7" s="5">
        <v>152</v>
      </c>
      <c r="C7" s="5">
        <v>86</v>
      </c>
      <c r="D7" s="5">
        <f t="shared" si="0"/>
        <v>238</v>
      </c>
      <c r="E7" s="64"/>
      <c r="F7" s="5">
        <v>1863</v>
      </c>
      <c r="G7" s="5">
        <v>911</v>
      </c>
      <c r="H7" s="82">
        <f t="shared" si="1"/>
        <v>2774</v>
      </c>
      <c r="I7" s="87"/>
      <c r="J7" s="72" t="s">
        <v>108</v>
      </c>
      <c r="K7" s="72" t="s">
        <v>108</v>
      </c>
      <c r="L7" s="72" t="s">
        <v>108</v>
      </c>
      <c r="M7" s="82"/>
      <c r="N7" s="72">
        <v>2012</v>
      </c>
      <c r="O7" s="72">
        <v>993</v>
      </c>
      <c r="P7" s="72">
        <f>SUM(N7:O7)</f>
        <v>3005</v>
      </c>
      <c r="Q7" s="92"/>
      <c r="R7" s="92"/>
      <c r="S7" s="92"/>
    </row>
    <row r="8" spans="1:19" ht="12.75">
      <c r="A8" s="25" t="s">
        <v>143</v>
      </c>
      <c r="B8" s="5">
        <v>1746</v>
      </c>
      <c r="C8" s="5">
        <v>1083</v>
      </c>
      <c r="D8" s="5">
        <f t="shared" si="0"/>
        <v>2829</v>
      </c>
      <c r="E8" s="64"/>
      <c r="F8" s="5">
        <v>4850</v>
      </c>
      <c r="G8" s="5">
        <v>3118</v>
      </c>
      <c r="H8" s="82">
        <f t="shared" si="1"/>
        <v>7968</v>
      </c>
      <c r="I8" s="87"/>
      <c r="J8" s="82">
        <v>2259</v>
      </c>
      <c r="K8" s="82">
        <v>793</v>
      </c>
      <c r="L8" s="82">
        <f>SUM(J8:K8)</f>
        <v>3052</v>
      </c>
      <c r="M8" s="82"/>
      <c r="N8" s="82">
        <v>8651</v>
      </c>
      <c r="O8" s="82">
        <v>4882</v>
      </c>
      <c r="P8" s="72">
        <f aca="true" t="shared" si="2" ref="P8:P14">SUM(N8:O8)</f>
        <v>13533</v>
      </c>
      <c r="Q8" s="93"/>
      <c r="R8" s="93"/>
      <c r="S8" s="93"/>
    </row>
    <row r="9" spans="1:19" ht="12.75">
      <c r="A9" s="1" t="s">
        <v>56</v>
      </c>
      <c r="B9" s="5">
        <v>100</v>
      </c>
      <c r="C9" s="5">
        <v>100</v>
      </c>
      <c r="D9" s="5">
        <f t="shared" si="0"/>
        <v>200</v>
      </c>
      <c r="E9" s="64"/>
      <c r="F9" s="5">
        <v>251</v>
      </c>
      <c r="G9" s="5">
        <v>251</v>
      </c>
      <c r="H9" s="82">
        <f t="shared" si="1"/>
        <v>502</v>
      </c>
      <c r="I9" s="87"/>
      <c r="J9" s="82">
        <v>39</v>
      </c>
      <c r="K9" s="82">
        <v>17</v>
      </c>
      <c r="L9" s="82">
        <f>SUM(J9:K9)</f>
        <v>56</v>
      </c>
      <c r="M9" s="82"/>
      <c r="N9" s="82">
        <v>379</v>
      </c>
      <c r="O9" s="82">
        <v>349</v>
      </c>
      <c r="P9" s="72">
        <f t="shared" si="2"/>
        <v>728</v>
      </c>
      <c r="Q9" s="93"/>
      <c r="R9" s="93"/>
      <c r="S9" s="93"/>
    </row>
    <row r="10" spans="1:19" ht="12.75">
      <c r="A10" s="1" t="s">
        <v>33</v>
      </c>
      <c r="B10" s="5">
        <v>41</v>
      </c>
      <c r="C10" s="5">
        <v>24</v>
      </c>
      <c r="D10" s="5">
        <f t="shared" si="0"/>
        <v>65</v>
      </c>
      <c r="E10" s="64"/>
      <c r="F10" s="5">
        <v>67</v>
      </c>
      <c r="G10" s="5">
        <v>37</v>
      </c>
      <c r="H10" s="82">
        <f t="shared" si="1"/>
        <v>104</v>
      </c>
      <c r="I10" s="87"/>
      <c r="J10" s="82">
        <v>10</v>
      </c>
      <c r="K10" s="82">
        <v>3</v>
      </c>
      <c r="L10" s="82">
        <f>SUM(J10:K10)</f>
        <v>13</v>
      </c>
      <c r="M10" s="82"/>
      <c r="N10" s="82">
        <v>116</v>
      </c>
      <c r="O10" s="82">
        <v>64</v>
      </c>
      <c r="P10" s="72">
        <f t="shared" si="2"/>
        <v>180</v>
      </c>
      <c r="Q10" s="93"/>
      <c r="R10" s="93"/>
      <c r="S10" s="93"/>
    </row>
    <row r="11" spans="1:19" ht="12.75">
      <c r="A11" s="1" t="s">
        <v>43</v>
      </c>
      <c r="B11" s="5">
        <v>354</v>
      </c>
      <c r="C11" s="5">
        <v>567</v>
      </c>
      <c r="D11" s="5">
        <f t="shared" si="0"/>
        <v>921</v>
      </c>
      <c r="E11" s="64"/>
      <c r="F11" s="5">
        <v>197</v>
      </c>
      <c r="G11" s="5">
        <v>283</v>
      </c>
      <c r="H11" s="82">
        <f t="shared" si="1"/>
        <v>480</v>
      </c>
      <c r="I11" s="87"/>
      <c r="J11" s="82">
        <v>315</v>
      </c>
      <c r="K11" s="82">
        <v>606</v>
      </c>
      <c r="L11" s="82">
        <f>SUM(J11:K11)</f>
        <v>921</v>
      </c>
      <c r="M11" s="82"/>
      <c r="N11" s="82">
        <v>848</v>
      </c>
      <c r="O11" s="82">
        <v>1412</v>
      </c>
      <c r="P11" s="72">
        <f t="shared" si="2"/>
        <v>2260</v>
      </c>
      <c r="Q11" s="93"/>
      <c r="R11" s="93"/>
      <c r="S11" s="93"/>
    </row>
    <row r="12" spans="1:19" ht="12.75">
      <c r="A12" s="1" t="s">
        <v>57</v>
      </c>
      <c r="B12" s="5">
        <v>541</v>
      </c>
      <c r="C12" s="5">
        <v>464</v>
      </c>
      <c r="D12" s="5">
        <f t="shared" si="0"/>
        <v>1005</v>
      </c>
      <c r="E12" s="64"/>
      <c r="F12" s="5">
        <v>2254</v>
      </c>
      <c r="G12" s="5">
        <v>1740</v>
      </c>
      <c r="H12" s="82">
        <f t="shared" si="1"/>
        <v>3994</v>
      </c>
      <c r="I12" s="87"/>
      <c r="J12" s="72" t="s">
        <v>144</v>
      </c>
      <c r="K12" s="72" t="s">
        <v>108</v>
      </c>
      <c r="L12" s="72" t="s">
        <v>144</v>
      </c>
      <c r="M12" s="82"/>
      <c r="N12" s="82">
        <v>2790</v>
      </c>
      <c r="O12" s="72">
        <v>2201</v>
      </c>
      <c r="P12" s="72">
        <f t="shared" si="2"/>
        <v>4991</v>
      </c>
      <c r="Q12" s="93"/>
      <c r="R12" s="93"/>
      <c r="S12" s="93"/>
    </row>
    <row r="13" spans="1:19" ht="12.75">
      <c r="A13" s="1" t="s">
        <v>37</v>
      </c>
      <c r="B13" s="5">
        <v>61</v>
      </c>
      <c r="C13" s="5">
        <v>46</v>
      </c>
      <c r="D13" s="5">
        <f t="shared" si="0"/>
        <v>107</v>
      </c>
      <c r="E13" s="64"/>
      <c r="F13" s="5">
        <v>179</v>
      </c>
      <c r="G13" s="5">
        <v>160</v>
      </c>
      <c r="H13" s="82">
        <f t="shared" si="1"/>
        <v>339</v>
      </c>
      <c r="I13" s="87"/>
      <c r="J13" s="72" t="s">
        <v>144</v>
      </c>
      <c r="K13" s="72" t="s">
        <v>108</v>
      </c>
      <c r="L13" s="72" t="s">
        <v>144</v>
      </c>
      <c r="M13" s="82"/>
      <c r="N13" s="72">
        <v>233</v>
      </c>
      <c r="O13" s="72">
        <v>203</v>
      </c>
      <c r="P13" s="72">
        <f t="shared" si="2"/>
        <v>436</v>
      </c>
      <c r="Q13" s="93"/>
      <c r="R13" s="93"/>
      <c r="S13" s="93"/>
    </row>
    <row r="14" spans="1:19" ht="12.75">
      <c r="A14" s="1" t="s">
        <v>51</v>
      </c>
      <c r="B14" s="5">
        <v>327</v>
      </c>
      <c r="C14" s="5">
        <v>222</v>
      </c>
      <c r="D14" s="5">
        <f t="shared" si="0"/>
        <v>549</v>
      </c>
      <c r="E14" s="64"/>
      <c r="F14" s="5">
        <v>932</v>
      </c>
      <c r="G14" s="5">
        <v>570</v>
      </c>
      <c r="H14" s="82">
        <f t="shared" si="1"/>
        <v>1502</v>
      </c>
      <c r="I14" s="87"/>
      <c r="J14" s="72" t="s">
        <v>144</v>
      </c>
      <c r="K14" s="72">
        <v>3</v>
      </c>
      <c r="L14" s="72">
        <f>SUM(J14:K14)</f>
        <v>3</v>
      </c>
      <c r="M14" s="82"/>
      <c r="N14" s="82">
        <v>1252</v>
      </c>
      <c r="O14" s="82">
        <v>790</v>
      </c>
      <c r="P14" s="72">
        <f t="shared" si="2"/>
        <v>2042</v>
      </c>
      <c r="Q14" s="93"/>
      <c r="R14" s="93"/>
      <c r="S14" s="93"/>
    </row>
    <row r="15" spans="1:19" ht="18" customHeight="1">
      <c r="A15" s="104" t="s">
        <v>155</v>
      </c>
      <c r="B15" s="68">
        <v>3174</v>
      </c>
      <c r="C15" s="68">
        <v>2499</v>
      </c>
      <c r="D15" s="68">
        <f t="shared" si="0"/>
        <v>5673</v>
      </c>
      <c r="E15" s="68"/>
      <c r="F15" s="68">
        <v>10507</v>
      </c>
      <c r="G15" s="68">
        <v>7197</v>
      </c>
      <c r="H15" s="68">
        <f t="shared" si="1"/>
        <v>17704</v>
      </c>
      <c r="I15" s="68"/>
      <c r="J15" s="71">
        <v>2333</v>
      </c>
      <c r="K15" s="71">
        <v>1317</v>
      </c>
      <c r="L15" s="71">
        <f>SUM(J15:K15)</f>
        <v>3650</v>
      </c>
      <c r="M15" s="68"/>
      <c r="N15" s="105">
        <v>15755</v>
      </c>
      <c r="O15" s="105">
        <v>10805</v>
      </c>
      <c r="P15" s="68">
        <f>SUM(N15:O15)</f>
        <v>26560</v>
      </c>
      <c r="Q15" s="102"/>
      <c r="R15" s="93"/>
      <c r="S15" s="93"/>
    </row>
    <row r="16" spans="1:19" s="31" customFormat="1" ht="12.75" customHeight="1">
      <c r="A16" s="43" t="s">
        <v>7</v>
      </c>
      <c r="B16" s="5">
        <v>149</v>
      </c>
      <c r="C16" s="5">
        <v>79</v>
      </c>
      <c r="D16" s="5">
        <f t="shared" si="0"/>
        <v>228</v>
      </c>
      <c r="E16" s="64"/>
      <c r="F16" s="5">
        <v>1816</v>
      </c>
      <c r="G16" s="5">
        <v>960</v>
      </c>
      <c r="H16" s="82">
        <f t="shared" si="1"/>
        <v>2776</v>
      </c>
      <c r="I16" s="87"/>
      <c r="J16" s="72" t="s">
        <v>144</v>
      </c>
      <c r="K16" s="72" t="s">
        <v>108</v>
      </c>
      <c r="L16" s="72" t="s">
        <v>144</v>
      </c>
      <c r="M16" s="82"/>
      <c r="N16" s="100">
        <v>1959</v>
      </c>
      <c r="O16" s="100">
        <v>1036</v>
      </c>
      <c r="P16" s="72">
        <f>SUM(N16:O16)</f>
        <v>2995</v>
      </c>
      <c r="Q16" s="92"/>
      <c r="R16" s="92"/>
      <c r="S16" s="92"/>
    </row>
    <row r="17" spans="1:19" ht="12.75">
      <c r="A17" s="25" t="s">
        <v>143</v>
      </c>
      <c r="B17" s="5">
        <v>1618</v>
      </c>
      <c r="C17" s="5">
        <v>1079</v>
      </c>
      <c r="D17" s="5">
        <f t="shared" si="0"/>
        <v>2697</v>
      </c>
      <c r="E17" s="64"/>
      <c r="F17" s="5">
        <v>4814</v>
      </c>
      <c r="G17" s="5">
        <v>3189</v>
      </c>
      <c r="H17" s="82">
        <f t="shared" si="1"/>
        <v>8003</v>
      </c>
      <c r="I17" s="87"/>
      <c r="J17" s="72">
        <v>1933</v>
      </c>
      <c r="K17" s="72">
        <v>708</v>
      </c>
      <c r="L17" s="72">
        <f>SUM(J17:K17)</f>
        <v>2641</v>
      </c>
      <c r="M17" s="82"/>
      <c r="N17" s="100">
        <v>8210</v>
      </c>
      <c r="O17" s="100">
        <v>4866</v>
      </c>
      <c r="P17" s="72">
        <f aca="true" t="shared" si="3" ref="P17:P23">SUM(N17:O17)</f>
        <v>13076</v>
      </c>
      <c r="Q17" s="93"/>
      <c r="R17" s="93"/>
      <c r="S17" s="93"/>
    </row>
    <row r="18" spans="1:19" ht="12.75">
      <c r="A18" s="1" t="s">
        <v>56</v>
      </c>
      <c r="B18" s="5">
        <v>98</v>
      </c>
      <c r="C18" s="5">
        <v>88</v>
      </c>
      <c r="D18" s="5">
        <f t="shared" si="0"/>
        <v>186</v>
      </c>
      <c r="E18" s="64"/>
      <c r="F18" s="5">
        <v>245</v>
      </c>
      <c r="G18" s="5">
        <v>219</v>
      </c>
      <c r="H18" s="82">
        <f t="shared" si="1"/>
        <v>464</v>
      </c>
      <c r="I18" s="87"/>
      <c r="J18" s="72">
        <v>45</v>
      </c>
      <c r="K18" s="72">
        <v>23</v>
      </c>
      <c r="L18" s="72">
        <f>SUM(J18:K18)</f>
        <v>68</v>
      </c>
      <c r="M18" s="82"/>
      <c r="N18" s="100">
        <v>369</v>
      </c>
      <c r="O18" s="100">
        <v>321</v>
      </c>
      <c r="P18" s="72">
        <f t="shared" si="3"/>
        <v>690</v>
      </c>
      <c r="Q18" s="93"/>
      <c r="R18" s="93"/>
      <c r="S18" s="93"/>
    </row>
    <row r="19" spans="1:19" ht="12.75">
      <c r="A19" s="1" t="s">
        <v>33</v>
      </c>
      <c r="B19" s="5">
        <v>35</v>
      </c>
      <c r="C19" s="5">
        <v>17</v>
      </c>
      <c r="D19" s="5">
        <f t="shared" si="0"/>
        <v>52</v>
      </c>
      <c r="E19" s="64"/>
      <c r="F19" s="5">
        <v>77</v>
      </c>
      <c r="G19" s="5">
        <v>37</v>
      </c>
      <c r="H19" s="82">
        <f t="shared" si="1"/>
        <v>114</v>
      </c>
      <c r="I19" s="87"/>
      <c r="J19" s="72">
        <v>15</v>
      </c>
      <c r="K19" s="72">
        <v>16</v>
      </c>
      <c r="L19" s="72">
        <f>SUM(J19:K19)</f>
        <v>31</v>
      </c>
      <c r="M19" s="82"/>
      <c r="N19" s="100">
        <v>127</v>
      </c>
      <c r="O19" s="100">
        <v>70</v>
      </c>
      <c r="P19" s="72">
        <f t="shared" si="3"/>
        <v>197</v>
      </c>
      <c r="Q19" s="93"/>
      <c r="R19" s="93"/>
      <c r="S19" s="93"/>
    </row>
    <row r="20" spans="1:19" ht="12.75">
      <c r="A20" s="1" t="s">
        <v>43</v>
      </c>
      <c r="B20" s="5">
        <v>402</v>
      </c>
      <c r="C20" s="5">
        <v>616</v>
      </c>
      <c r="D20" s="5">
        <f t="shared" si="0"/>
        <v>1018</v>
      </c>
      <c r="E20" s="64"/>
      <c r="F20" s="5">
        <v>229</v>
      </c>
      <c r="G20" s="5">
        <v>294</v>
      </c>
      <c r="H20" s="82">
        <f t="shared" si="1"/>
        <v>523</v>
      </c>
      <c r="I20" s="87"/>
      <c r="J20" s="72">
        <v>323</v>
      </c>
      <c r="K20" s="72">
        <v>563</v>
      </c>
      <c r="L20" s="72">
        <f>SUM(J20:K20)</f>
        <v>886</v>
      </c>
      <c r="M20" s="82"/>
      <c r="N20" s="100">
        <v>942</v>
      </c>
      <c r="O20" s="100">
        <v>1436</v>
      </c>
      <c r="P20" s="72">
        <f t="shared" si="3"/>
        <v>2378</v>
      </c>
      <c r="Q20" s="93"/>
      <c r="R20" s="93"/>
      <c r="S20" s="93"/>
    </row>
    <row r="21" spans="1:19" ht="12.75">
      <c r="A21" s="1" t="s">
        <v>57</v>
      </c>
      <c r="B21" s="5">
        <v>561</v>
      </c>
      <c r="C21" s="5">
        <v>442</v>
      </c>
      <c r="D21" s="5">
        <f t="shared" si="0"/>
        <v>1003</v>
      </c>
      <c r="E21" s="64"/>
      <c r="F21" s="5">
        <v>2389</v>
      </c>
      <c r="G21" s="5">
        <v>1887</v>
      </c>
      <c r="H21" s="82">
        <f t="shared" si="1"/>
        <v>4276</v>
      </c>
      <c r="I21" s="87"/>
      <c r="J21" s="72">
        <v>6</v>
      </c>
      <c r="K21" s="72" t="s">
        <v>144</v>
      </c>
      <c r="L21" s="72">
        <f>SUM(J21:K21)</f>
        <v>6</v>
      </c>
      <c r="M21" s="82"/>
      <c r="N21" s="100">
        <v>2945</v>
      </c>
      <c r="O21" s="100">
        <v>2330</v>
      </c>
      <c r="P21" s="72">
        <f t="shared" si="3"/>
        <v>5275</v>
      </c>
      <c r="Q21" s="93"/>
      <c r="R21" s="93"/>
      <c r="S21" s="93"/>
    </row>
    <row r="22" spans="1:19" ht="12.75">
      <c r="A22" s="1" t="s">
        <v>37</v>
      </c>
      <c r="B22" s="5">
        <v>67</v>
      </c>
      <c r="C22" s="5">
        <v>30</v>
      </c>
      <c r="D22" s="5">
        <f t="shared" si="0"/>
        <v>97</v>
      </c>
      <c r="E22" s="64"/>
      <c r="F22" s="5">
        <v>156</v>
      </c>
      <c r="G22" s="5">
        <v>141</v>
      </c>
      <c r="H22" s="82">
        <f t="shared" si="1"/>
        <v>297</v>
      </c>
      <c r="I22" s="87"/>
      <c r="J22" s="72" t="s">
        <v>144</v>
      </c>
      <c r="K22" s="72" t="s">
        <v>144</v>
      </c>
      <c r="L22" s="72" t="s">
        <v>144</v>
      </c>
      <c r="M22" s="82"/>
      <c r="N22" s="100">
        <v>218</v>
      </c>
      <c r="O22" s="100">
        <v>169</v>
      </c>
      <c r="P22" s="72">
        <f t="shared" si="3"/>
        <v>387</v>
      </c>
      <c r="Q22" s="93"/>
      <c r="R22" s="93"/>
      <c r="S22" s="93"/>
    </row>
    <row r="23" spans="1:19" ht="12.75">
      <c r="A23" s="1" t="s">
        <v>51</v>
      </c>
      <c r="B23" s="5">
        <v>277</v>
      </c>
      <c r="C23" s="5">
        <v>165</v>
      </c>
      <c r="D23" s="5">
        <f t="shared" si="0"/>
        <v>442</v>
      </c>
      <c r="E23" s="64"/>
      <c r="F23" s="5">
        <v>831</v>
      </c>
      <c r="G23" s="5">
        <v>490</v>
      </c>
      <c r="H23" s="82">
        <f t="shared" si="1"/>
        <v>1321</v>
      </c>
      <c r="I23" s="87"/>
      <c r="J23" s="72">
        <v>9</v>
      </c>
      <c r="K23" s="72" t="s">
        <v>144</v>
      </c>
      <c r="L23" s="72">
        <f>SUM(J23:K23)</f>
        <v>9</v>
      </c>
      <c r="M23" s="82"/>
      <c r="N23" s="100">
        <v>1113</v>
      </c>
      <c r="O23" s="100">
        <v>656</v>
      </c>
      <c r="P23" s="90">
        <f t="shared" si="3"/>
        <v>1769</v>
      </c>
      <c r="Q23" s="93"/>
      <c r="R23" s="93"/>
      <c r="S23" s="93"/>
    </row>
    <row r="24" spans="1:19" ht="18" customHeight="1">
      <c r="A24" s="104" t="s">
        <v>156</v>
      </c>
      <c r="B24" s="68">
        <v>3538</v>
      </c>
      <c r="C24" s="68">
        <v>2703</v>
      </c>
      <c r="D24" s="68">
        <f>SUM(B24:C24)</f>
        <v>6241</v>
      </c>
      <c r="E24" s="68"/>
      <c r="F24" s="68">
        <v>10836</v>
      </c>
      <c r="G24" s="68">
        <v>7558</v>
      </c>
      <c r="H24" s="68">
        <f aca="true" t="shared" si="4" ref="H24:H32">SUM(F24:G24)</f>
        <v>18394</v>
      </c>
      <c r="I24" s="68"/>
      <c r="J24" s="71">
        <v>2056</v>
      </c>
      <c r="K24" s="71">
        <v>1266</v>
      </c>
      <c r="L24" s="71">
        <f aca="true" t="shared" si="5" ref="L24:L30">SUM(J24:K24)</f>
        <v>3322</v>
      </c>
      <c r="M24" s="68"/>
      <c r="N24" s="105">
        <v>16144</v>
      </c>
      <c r="O24" s="105">
        <v>11298</v>
      </c>
      <c r="P24" s="68">
        <f>SUM(N24:O24)</f>
        <v>27442</v>
      </c>
      <c r="Q24" s="102"/>
      <c r="R24" s="93"/>
      <c r="S24" s="93"/>
    </row>
    <row r="25" spans="1:17" s="31" customFormat="1" ht="12.75" customHeight="1">
      <c r="A25" s="43" t="s">
        <v>7</v>
      </c>
      <c r="B25" s="5">
        <v>149</v>
      </c>
      <c r="C25" s="5">
        <v>99</v>
      </c>
      <c r="D25" s="5">
        <f>SUM(B25:C25)</f>
        <v>248</v>
      </c>
      <c r="E25" s="64"/>
      <c r="F25" s="5">
        <v>1708</v>
      </c>
      <c r="G25" s="5">
        <v>992</v>
      </c>
      <c r="H25" s="82">
        <f>SUM(F25:G25)</f>
        <v>2700</v>
      </c>
      <c r="I25" s="87"/>
      <c r="J25" s="72" t="s">
        <v>144</v>
      </c>
      <c r="K25" s="72" t="s">
        <v>108</v>
      </c>
      <c r="L25" s="72" t="s">
        <v>144</v>
      </c>
      <c r="M25" s="82"/>
      <c r="N25" s="100">
        <v>1854</v>
      </c>
      <c r="O25" s="100">
        <v>1088</v>
      </c>
      <c r="P25" s="34">
        <f>SUM(N25:O25)</f>
        <v>2942</v>
      </c>
      <c r="Q25" s="103"/>
    </row>
    <row r="26" spans="1:16" ht="12.75">
      <c r="A26" s="25" t="s">
        <v>143</v>
      </c>
      <c r="B26" s="5">
        <v>1730</v>
      </c>
      <c r="C26" s="5">
        <v>1141</v>
      </c>
      <c r="D26" s="5">
        <f aca="true" t="shared" si="6" ref="D26:D32">SUM(B26:C26)</f>
        <v>2871</v>
      </c>
      <c r="E26" s="64"/>
      <c r="F26" s="5">
        <v>5101</v>
      </c>
      <c r="G26" s="5">
        <v>3385</v>
      </c>
      <c r="H26" s="82">
        <f t="shared" si="4"/>
        <v>8486</v>
      </c>
      <c r="I26" s="87"/>
      <c r="J26" s="72">
        <v>1691</v>
      </c>
      <c r="K26" s="72">
        <v>682</v>
      </c>
      <c r="L26" s="72">
        <f>SUM(J26:K26)</f>
        <v>2373</v>
      </c>
      <c r="M26" s="82"/>
      <c r="N26" s="100">
        <v>8350</v>
      </c>
      <c r="O26" s="100">
        <v>5086</v>
      </c>
      <c r="P26" s="34">
        <f aca="true" t="shared" si="7" ref="P26:P32">SUM(N26:O26)</f>
        <v>13436</v>
      </c>
    </row>
    <row r="27" spans="1:16" ht="12.75">
      <c r="A27" s="1" t="s">
        <v>56</v>
      </c>
      <c r="B27" s="5">
        <v>112</v>
      </c>
      <c r="C27" s="5">
        <v>123</v>
      </c>
      <c r="D27" s="5">
        <f t="shared" si="6"/>
        <v>235</v>
      </c>
      <c r="E27" s="64"/>
      <c r="F27" s="5">
        <v>261</v>
      </c>
      <c r="G27" s="5">
        <v>212</v>
      </c>
      <c r="H27" s="82">
        <f t="shared" si="4"/>
        <v>473</v>
      </c>
      <c r="I27" s="87"/>
      <c r="J27" s="72">
        <v>35</v>
      </c>
      <c r="K27" s="72">
        <v>17</v>
      </c>
      <c r="L27" s="72">
        <f t="shared" si="5"/>
        <v>52</v>
      </c>
      <c r="M27" s="82"/>
      <c r="N27" s="100">
        <v>386</v>
      </c>
      <c r="O27" s="100">
        <v>327</v>
      </c>
      <c r="P27" s="34">
        <f t="shared" si="7"/>
        <v>713</v>
      </c>
    </row>
    <row r="28" spans="1:16" ht="12.75">
      <c r="A28" s="1" t="s">
        <v>33</v>
      </c>
      <c r="B28" s="5">
        <v>56</v>
      </c>
      <c r="C28" s="5">
        <v>16</v>
      </c>
      <c r="D28" s="5">
        <f t="shared" si="6"/>
        <v>72</v>
      </c>
      <c r="E28" s="64"/>
      <c r="F28" s="5">
        <v>70</v>
      </c>
      <c r="G28" s="5">
        <v>22</v>
      </c>
      <c r="H28" s="82">
        <f t="shared" si="4"/>
        <v>92</v>
      </c>
      <c r="I28" s="87"/>
      <c r="J28" s="72">
        <v>13</v>
      </c>
      <c r="K28" s="72">
        <v>23</v>
      </c>
      <c r="L28" s="72">
        <f t="shared" si="5"/>
        <v>36</v>
      </c>
      <c r="M28" s="82"/>
      <c r="N28" s="100">
        <v>139</v>
      </c>
      <c r="O28" s="100">
        <v>61</v>
      </c>
      <c r="P28" s="34">
        <f t="shared" si="7"/>
        <v>200</v>
      </c>
    </row>
    <row r="29" spans="1:16" ht="12.75">
      <c r="A29" s="1" t="s">
        <v>43</v>
      </c>
      <c r="B29" s="5">
        <v>496</v>
      </c>
      <c r="C29" s="5">
        <v>669</v>
      </c>
      <c r="D29" s="5">
        <f t="shared" si="6"/>
        <v>1165</v>
      </c>
      <c r="E29" s="64"/>
      <c r="F29" s="5">
        <v>263</v>
      </c>
      <c r="G29" s="5">
        <v>364</v>
      </c>
      <c r="H29" s="82">
        <f t="shared" si="4"/>
        <v>627</v>
      </c>
      <c r="I29" s="87"/>
      <c r="J29" s="72">
        <v>311</v>
      </c>
      <c r="K29" s="72">
        <v>536</v>
      </c>
      <c r="L29" s="72">
        <f t="shared" si="5"/>
        <v>847</v>
      </c>
      <c r="M29" s="82"/>
      <c r="N29" s="100">
        <v>1058</v>
      </c>
      <c r="O29" s="100">
        <v>1537</v>
      </c>
      <c r="P29" s="34">
        <f t="shared" si="7"/>
        <v>2595</v>
      </c>
    </row>
    <row r="30" spans="1:16" ht="12.75">
      <c r="A30" s="1" t="s">
        <v>57</v>
      </c>
      <c r="B30" s="5">
        <v>643</v>
      </c>
      <c r="C30" s="5">
        <v>464</v>
      </c>
      <c r="D30" s="5">
        <f t="shared" si="6"/>
        <v>1107</v>
      </c>
      <c r="E30" s="64"/>
      <c r="F30" s="5">
        <v>2596</v>
      </c>
      <c r="G30" s="5">
        <v>2080</v>
      </c>
      <c r="H30" s="82">
        <f t="shared" si="4"/>
        <v>4676</v>
      </c>
      <c r="I30" s="87"/>
      <c r="J30" s="72">
        <v>3</v>
      </c>
      <c r="K30" s="72">
        <v>7</v>
      </c>
      <c r="L30" s="72">
        <f t="shared" si="5"/>
        <v>10</v>
      </c>
      <c r="M30" s="82"/>
      <c r="N30" s="100">
        <v>3235</v>
      </c>
      <c r="O30" s="100">
        <v>2544</v>
      </c>
      <c r="P30" s="34">
        <f t="shared" si="7"/>
        <v>5779</v>
      </c>
    </row>
    <row r="31" spans="1:16" ht="12.75">
      <c r="A31" s="1" t="s">
        <v>37</v>
      </c>
      <c r="B31" s="5">
        <v>80</v>
      </c>
      <c r="C31" s="5">
        <v>46</v>
      </c>
      <c r="D31" s="5">
        <f t="shared" si="6"/>
        <v>126</v>
      </c>
      <c r="E31" s="64"/>
      <c r="F31" s="5">
        <v>140</v>
      </c>
      <c r="G31" s="5">
        <v>123</v>
      </c>
      <c r="H31" s="82">
        <f t="shared" si="4"/>
        <v>263</v>
      </c>
      <c r="I31" s="87"/>
      <c r="J31" s="72" t="s">
        <v>108</v>
      </c>
      <c r="K31" s="72" t="s">
        <v>108</v>
      </c>
      <c r="L31" s="72" t="s">
        <v>108</v>
      </c>
      <c r="M31" s="82"/>
      <c r="N31" s="100">
        <v>216</v>
      </c>
      <c r="O31" s="100">
        <v>168</v>
      </c>
      <c r="P31" s="34">
        <f t="shared" si="7"/>
        <v>384</v>
      </c>
    </row>
    <row r="32" spans="1:16" ht="12.75">
      <c r="A32" s="1" t="s">
        <v>51</v>
      </c>
      <c r="B32" s="5">
        <v>315</v>
      </c>
      <c r="C32" s="5">
        <v>175</v>
      </c>
      <c r="D32" s="5">
        <f t="shared" si="6"/>
        <v>490</v>
      </c>
      <c r="E32" s="64"/>
      <c r="F32" s="5">
        <v>768</v>
      </c>
      <c r="G32" s="5">
        <v>438</v>
      </c>
      <c r="H32" s="82">
        <f t="shared" si="4"/>
        <v>1206</v>
      </c>
      <c r="I32" s="87"/>
      <c r="J32" s="72">
        <v>3</v>
      </c>
      <c r="K32" s="72" t="s">
        <v>144</v>
      </c>
      <c r="L32" s="72">
        <f>SUM(J32:K32)</f>
        <v>3</v>
      </c>
      <c r="M32" s="82"/>
      <c r="N32" s="101">
        <v>1084</v>
      </c>
      <c r="O32" s="101">
        <v>613</v>
      </c>
      <c r="P32" s="83">
        <f t="shared" si="7"/>
        <v>1697</v>
      </c>
    </row>
    <row r="33" spans="1:14" ht="24" customHeight="1">
      <c r="A33" s="44" t="s">
        <v>164</v>
      </c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8"/>
    </row>
    <row r="34" spans="1:16" ht="126.75" customHeight="1">
      <c r="A34" s="131" t="s">
        <v>165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1:14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.75">
      <c r="A36" s="2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sheetProtection/>
  <mergeCells count="7">
    <mergeCell ref="A34:P34"/>
    <mergeCell ref="A1:P1"/>
    <mergeCell ref="A3:P3"/>
    <mergeCell ref="B4:D4"/>
    <mergeCell ref="F4:H4"/>
    <mergeCell ref="J4:L4"/>
    <mergeCell ref="N4:P4"/>
  </mergeCells>
  <conditionalFormatting sqref="B6:D32 F6:H32 N6:P32 J6:L32">
    <cfRule type="cellIs" priority="1" dxfId="0" operator="equal" stopIfTrue="1">
      <formula>0</formula>
    </cfRule>
    <cfRule type="cellIs" priority="2" dxfId="1" operator="between" stopIfTrue="1">
      <formula>1</formula>
      <formula>2</formula>
    </cfRule>
  </conditionalFormatting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13.00390625" style="0" customWidth="1"/>
    <col min="3" max="5" width="10.7109375" style="0" customWidth="1"/>
    <col min="6" max="6" width="5.8515625" style="0" customWidth="1"/>
  </cols>
  <sheetData>
    <row r="1" spans="1:6" ht="42" customHeight="1">
      <c r="A1" s="140" t="s">
        <v>159</v>
      </c>
      <c r="B1" s="140"/>
      <c r="C1" s="140"/>
      <c r="D1" s="140"/>
      <c r="E1" s="140"/>
      <c r="F1" s="140"/>
    </row>
    <row r="2" spans="1:6" ht="7.5" customHeight="1">
      <c r="A2" s="24"/>
      <c r="B2" s="24"/>
      <c r="C2" s="24"/>
      <c r="D2" s="24"/>
      <c r="E2" s="24"/>
      <c r="F2" s="24"/>
    </row>
    <row r="3" spans="1:6" ht="26.25" customHeight="1">
      <c r="A3" s="141" t="s">
        <v>148</v>
      </c>
      <c r="B3" s="126"/>
      <c r="C3" s="126"/>
      <c r="D3" s="126"/>
      <c r="E3" s="126"/>
      <c r="F3" s="126"/>
    </row>
    <row r="4" spans="1:6" ht="18.75" customHeight="1">
      <c r="A4" s="26" t="s">
        <v>58</v>
      </c>
      <c r="B4" s="26"/>
      <c r="C4" s="139"/>
      <c r="D4" s="139"/>
      <c r="E4" s="139"/>
      <c r="F4" s="32"/>
    </row>
    <row r="5" spans="1:6" ht="15.75" customHeight="1">
      <c r="A5" s="28" t="s">
        <v>123</v>
      </c>
      <c r="B5" s="28"/>
      <c r="C5" s="4" t="s">
        <v>54</v>
      </c>
      <c r="D5" s="4" t="s">
        <v>55</v>
      </c>
      <c r="E5" s="4" t="s">
        <v>2</v>
      </c>
      <c r="F5" s="18"/>
    </row>
    <row r="6" spans="1:6" ht="16.5" customHeight="1">
      <c r="A6" s="6" t="s">
        <v>7</v>
      </c>
      <c r="B6" s="6"/>
      <c r="C6" s="11">
        <f>SUM(C7:C16)</f>
        <v>1860</v>
      </c>
      <c r="D6" s="11">
        <f>SUM(D7:D16)</f>
        <v>1097</v>
      </c>
      <c r="E6" s="11">
        <f>SUM(E7:E16)</f>
        <v>2957</v>
      </c>
      <c r="F6" s="5"/>
    </row>
    <row r="7" spans="1:6" ht="12.75">
      <c r="A7" s="1" t="s">
        <v>97</v>
      </c>
      <c r="B7" s="1"/>
      <c r="C7" s="5">
        <v>38</v>
      </c>
      <c r="D7" s="5">
        <v>25</v>
      </c>
      <c r="E7" s="53">
        <f>SUM(C7:D7)</f>
        <v>63</v>
      </c>
      <c r="F7" s="5"/>
    </row>
    <row r="8" spans="1:6" ht="12.75">
      <c r="A8" s="1" t="s">
        <v>96</v>
      </c>
      <c r="B8" s="1"/>
      <c r="C8" s="5">
        <v>14</v>
      </c>
      <c r="D8" s="5">
        <v>8</v>
      </c>
      <c r="E8" s="53">
        <f aca="true" t="shared" si="0" ref="E8:E16">SUM(C8:D8)</f>
        <v>22</v>
      </c>
      <c r="F8" s="5"/>
    </row>
    <row r="9" spans="1:6" ht="12.75">
      <c r="A9" s="1" t="s">
        <v>98</v>
      </c>
      <c r="B9" s="1"/>
      <c r="C9" s="5">
        <v>278</v>
      </c>
      <c r="D9" s="5">
        <v>169</v>
      </c>
      <c r="E9" s="53">
        <f t="shared" si="0"/>
        <v>447</v>
      </c>
      <c r="F9" s="5"/>
    </row>
    <row r="10" spans="1:6" ht="12.75">
      <c r="A10" s="1" t="s">
        <v>99</v>
      </c>
      <c r="B10" s="1"/>
      <c r="C10" s="5">
        <v>316</v>
      </c>
      <c r="D10" s="5">
        <v>222</v>
      </c>
      <c r="E10" s="53">
        <f t="shared" si="0"/>
        <v>538</v>
      </c>
      <c r="F10" s="5"/>
    </row>
    <row r="11" spans="1:6" ht="12.75">
      <c r="A11" s="1" t="s">
        <v>100</v>
      </c>
      <c r="B11" s="1"/>
      <c r="C11" s="5">
        <v>27</v>
      </c>
      <c r="D11" s="5">
        <v>25</v>
      </c>
      <c r="E11" s="53">
        <f t="shared" si="0"/>
        <v>52</v>
      </c>
      <c r="F11" s="5"/>
    </row>
    <row r="12" spans="1:6" ht="12.75">
      <c r="A12" s="1" t="s">
        <v>101</v>
      </c>
      <c r="B12" s="1"/>
      <c r="C12" s="5">
        <v>115</v>
      </c>
      <c r="D12" s="5">
        <v>128</v>
      </c>
      <c r="E12" s="53">
        <f t="shared" si="0"/>
        <v>243</v>
      </c>
      <c r="F12" s="5"/>
    </row>
    <row r="13" spans="1:6" ht="12.75">
      <c r="A13" s="1" t="s">
        <v>102</v>
      </c>
      <c r="B13" s="1"/>
      <c r="C13" s="5">
        <v>197</v>
      </c>
      <c r="D13" s="5">
        <v>15</v>
      </c>
      <c r="E13" s="53">
        <f t="shared" si="0"/>
        <v>212</v>
      </c>
      <c r="F13" s="5"/>
    </row>
    <row r="14" spans="1:6" ht="12.75">
      <c r="A14" s="1" t="s">
        <v>124</v>
      </c>
      <c r="B14" s="1"/>
      <c r="C14" s="5">
        <v>608</v>
      </c>
      <c r="D14" s="5">
        <v>258</v>
      </c>
      <c r="E14" s="53">
        <f t="shared" si="0"/>
        <v>866</v>
      </c>
      <c r="F14" s="5"/>
    </row>
    <row r="15" spans="1:6" ht="12.75">
      <c r="A15" s="1" t="s">
        <v>103</v>
      </c>
      <c r="B15" s="1"/>
      <c r="C15" s="5">
        <v>76</v>
      </c>
      <c r="D15" s="5">
        <v>130</v>
      </c>
      <c r="E15" s="53">
        <f t="shared" si="0"/>
        <v>206</v>
      </c>
      <c r="F15" s="5"/>
    </row>
    <row r="16" spans="1:6" ht="12.75">
      <c r="A16" s="1" t="s">
        <v>104</v>
      </c>
      <c r="B16" s="1"/>
      <c r="C16" s="5">
        <v>191</v>
      </c>
      <c r="D16" s="5">
        <v>117</v>
      </c>
      <c r="E16" s="53">
        <f t="shared" si="0"/>
        <v>308</v>
      </c>
      <c r="F16" s="5"/>
    </row>
    <row r="17" spans="1:6" ht="16.5" customHeight="1">
      <c r="A17" s="17" t="s">
        <v>111</v>
      </c>
      <c r="B17" s="17"/>
      <c r="C17" s="11">
        <f>SUM(C18:C27)</f>
        <v>8469</v>
      </c>
      <c r="D17" s="11">
        <f>SUM(D18:D27)</f>
        <v>5149</v>
      </c>
      <c r="E17" s="11">
        <f>SUM(E18:E27)</f>
        <v>13618</v>
      </c>
      <c r="F17" s="5"/>
    </row>
    <row r="18" spans="1:6" ht="12.75" customHeight="1">
      <c r="A18" s="1" t="s">
        <v>97</v>
      </c>
      <c r="B18" s="1"/>
      <c r="C18" s="5">
        <v>142</v>
      </c>
      <c r="D18" s="5">
        <v>69</v>
      </c>
      <c r="E18" s="53">
        <f>SUM(C18:D18)</f>
        <v>211</v>
      </c>
      <c r="F18" s="5"/>
    </row>
    <row r="19" spans="1:6" ht="12.75" customHeight="1">
      <c r="A19" s="1" t="s">
        <v>96</v>
      </c>
      <c r="B19" s="1"/>
      <c r="C19" s="5">
        <v>29</v>
      </c>
      <c r="D19" s="5">
        <v>5</v>
      </c>
      <c r="E19" s="53">
        <f aca="true" t="shared" si="1" ref="E19:E27">SUM(C19:D19)</f>
        <v>34</v>
      </c>
      <c r="F19" s="5"/>
    </row>
    <row r="20" spans="1:6" ht="12.75" customHeight="1">
      <c r="A20" s="1" t="s">
        <v>98</v>
      </c>
      <c r="B20" s="1"/>
      <c r="C20" s="5">
        <v>2941</v>
      </c>
      <c r="D20" s="5">
        <v>1140</v>
      </c>
      <c r="E20" s="53">
        <f t="shared" si="1"/>
        <v>4081</v>
      </c>
      <c r="F20" s="5"/>
    </row>
    <row r="21" spans="1:6" ht="12.75" customHeight="1">
      <c r="A21" s="1" t="s">
        <v>99</v>
      </c>
      <c r="B21" s="1"/>
      <c r="C21" s="5">
        <v>1678</v>
      </c>
      <c r="D21" s="5">
        <v>1022</v>
      </c>
      <c r="E21" s="53">
        <f t="shared" si="1"/>
        <v>2700</v>
      </c>
      <c r="F21" s="5"/>
    </row>
    <row r="22" spans="1:6" ht="12.75" customHeight="1">
      <c r="A22" s="1" t="s">
        <v>100</v>
      </c>
      <c r="B22" s="1"/>
      <c r="C22" s="5">
        <v>184</v>
      </c>
      <c r="D22" s="5">
        <v>165</v>
      </c>
      <c r="E22" s="53">
        <f t="shared" si="1"/>
        <v>349</v>
      </c>
      <c r="F22" s="5"/>
    </row>
    <row r="23" spans="1:6" ht="12.75" customHeight="1">
      <c r="A23" s="1" t="s">
        <v>101</v>
      </c>
      <c r="B23" s="1"/>
      <c r="C23" s="5">
        <v>128</v>
      </c>
      <c r="D23" s="5">
        <v>163</v>
      </c>
      <c r="E23" s="53">
        <f t="shared" si="1"/>
        <v>291</v>
      </c>
      <c r="F23" s="5"/>
    </row>
    <row r="24" spans="1:6" ht="12.75" customHeight="1">
      <c r="A24" s="1" t="s">
        <v>102</v>
      </c>
      <c r="B24" s="1"/>
      <c r="C24" s="5">
        <v>128</v>
      </c>
      <c r="D24" s="5">
        <v>22</v>
      </c>
      <c r="E24" s="53">
        <f t="shared" si="1"/>
        <v>150</v>
      </c>
      <c r="F24" s="5"/>
    </row>
    <row r="25" spans="1:6" ht="12.75" customHeight="1">
      <c r="A25" s="1" t="s">
        <v>124</v>
      </c>
      <c r="B25" s="1"/>
      <c r="C25" s="5">
        <v>1319</v>
      </c>
      <c r="D25" s="5">
        <v>1299</v>
      </c>
      <c r="E25" s="53">
        <f t="shared" si="1"/>
        <v>2618</v>
      </c>
      <c r="F25" s="5"/>
    </row>
    <row r="26" spans="1:6" ht="12.75" customHeight="1">
      <c r="A26" s="1" t="s">
        <v>103</v>
      </c>
      <c r="B26" s="1"/>
      <c r="C26" s="5">
        <v>127</v>
      </c>
      <c r="D26" s="82">
        <v>98</v>
      </c>
      <c r="E26" s="53">
        <f t="shared" si="1"/>
        <v>225</v>
      </c>
      <c r="F26" s="5"/>
    </row>
    <row r="27" spans="1:6" ht="12.75">
      <c r="A27" s="1" t="s">
        <v>104</v>
      </c>
      <c r="B27" s="1"/>
      <c r="C27" s="5">
        <v>1793</v>
      </c>
      <c r="D27" s="82">
        <v>1166</v>
      </c>
      <c r="E27" s="53">
        <f t="shared" si="1"/>
        <v>2959</v>
      </c>
      <c r="F27" s="5"/>
    </row>
    <row r="28" spans="1:6" ht="16.5" customHeight="1">
      <c r="A28" s="17" t="s">
        <v>56</v>
      </c>
      <c r="B28" s="17"/>
      <c r="C28" s="68">
        <f>SUM(C29:C38)</f>
        <v>389</v>
      </c>
      <c r="D28" s="68">
        <f>SUM(D29:D38)</f>
        <v>327</v>
      </c>
      <c r="E28" s="11">
        <f>SUM(E29:E38)</f>
        <v>716</v>
      </c>
      <c r="F28" s="5"/>
    </row>
    <row r="29" spans="1:6" ht="12.75">
      <c r="A29" s="1" t="s">
        <v>97</v>
      </c>
      <c r="B29" s="1"/>
      <c r="C29" s="106">
        <v>3</v>
      </c>
      <c r="D29" s="106">
        <v>3</v>
      </c>
      <c r="E29" s="8">
        <f>SUM(C29:D29)</f>
        <v>6</v>
      </c>
      <c r="F29" s="5"/>
    </row>
    <row r="30" spans="1:6" ht="12.75">
      <c r="A30" s="1" t="s">
        <v>96</v>
      </c>
      <c r="B30" s="1"/>
      <c r="C30" s="106">
        <v>3</v>
      </c>
      <c r="D30" s="107" t="s">
        <v>108</v>
      </c>
      <c r="E30" s="8">
        <f aca="true" t="shared" si="2" ref="E30:E38">SUM(C30:D30)</f>
        <v>3</v>
      </c>
      <c r="F30" s="5"/>
    </row>
    <row r="31" spans="1:6" ht="12.75">
      <c r="A31" s="1" t="s">
        <v>98</v>
      </c>
      <c r="B31" s="1"/>
      <c r="C31" s="106">
        <v>53</v>
      </c>
      <c r="D31" s="106">
        <v>29</v>
      </c>
      <c r="E31" s="8">
        <f t="shared" si="2"/>
        <v>82</v>
      </c>
      <c r="F31" s="5"/>
    </row>
    <row r="32" spans="1:6" ht="12.75">
      <c r="A32" s="1" t="s">
        <v>99</v>
      </c>
      <c r="B32" s="1"/>
      <c r="C32" s="106">
        <v>54</v>
      </c>
      <c r="D32" s="106">
        <v>28</v>
      </c>
      <c r="E32" s="8">
        <f t="shared" si="2"/>
        <v>82</v>
      </c>
      <c r="F32" s="5"/>
    </row>
    <row r="33" spans="1:6" ht="12.75">
      <c r="A33" s="1" t="s">
        <v>100</v>
      </c>
      <c r="B33" s="1"/>
      <c r="C33" s="106" t="s">
        <v>144</v>
      </c>
      <c r="D33" s="107">
        <v>5</v>
      </c>
      <c r="E33" s="8">
        <f t="shared" si="2"/>
        <v>5</v>
      </c>
      <c r="F33" s="5"/>
    </row>
    <row r="34" spans="1:6" ht="12.75">
      <c r="A34" s="1" t="s">
        <v>101</v>
      </c>
      <c r="B34" s="1"/>
      <c r="C34" s="106">
        <v>7</v>
      </c>
      <c r="D34" s="106">
        <v>4</v>
      </c>
      <c r="E34" s="8">
        <f t="shared" si="2"/>
        <v>11</v>
      </c>
      <c r="F34" s="5"/>
    </row>
    <row r="35" spans="1:6" ht="12.75">
      <c r="A35" s="1" t="s">
        <v>102</v>
      </c>
      <c r="B35" s="1"/>
      <c r="C35" s="106" t="s">
        <v>108</v>
      </c>
      <c r="D35" s="107" t="s">
        <v>108</v>
      </c>
      <c r="E35" s="80" t="s">
        <v>108</v>
      </c>
      <c r="F35" s="5"/>
    </row>
    <row r="36" spans="1:6" ht="12.75">
      <c r="A36" s="1" t="s">
        <v>124</v>
      </c>
      <c r="B36" s="1"/>
      <c r="C36" s="106">
        <v>42</v>
      </c>
      <c r="D36" s="106">
        <v>46</v>
      </c>
      <c r="E36" s="8">
        <f t="shared" si="2"/>
        <v>88</v>
      </c>
      <c r="F36" s="5"/>
    </row>
    <row r="37" spans="1:6" ht="12.75">
      <c r="A37" s="1" t="s">
        <v>103</v>
      </c>
      <c r="B37" s="1"/>
      <c r="C37" s="106">
        <v>110</v>
      </c>
      <c r="D37" s="106">
        <v>85</v>
      </c>
      <c r="E37" s="8">
        <f t="shared" si="2"/>
        <v>195</v>
      </c>
      <c r="F37" s="5"/>
    </row>
    <row r="38" spans="1:6" ht="12.75">
      <c r="A38" s="1" t="s">
        <v>104</v>
      </c>
      <c r="B38" s="1"/>
      <c r="C38" s="108">
        <v>117</v>
      </c>
      <c r="D38" s="106">
        <v>127</v>
      </c>
      <c r="E38" s="8">
        <f t="shared" si="2"/>
        <v>244</v>
      </c>
      <c r="F38" s="5"/>
    </row>
    <row r="39" spans="1:6" ht="16.5" customHeight="1">
      <c r="A39" s="6" t="s">
        <v>33</v>
      </c>
      <c r="B39" s="6"/>
      <c r="C39" s="11">
        <f>SUM(C40:C45)</f>
        <v>140</v>
      </c>
      <c r="D39" s="68">
        <f>SUM(D40:D45)</f>
        <v>59</v>
      </c>
      <c r="E39" s="11">
        <f>C39+D39</f>
        <v>199</v>
      </c>
      <c r="F39" s="5"/>
    </row>
    <row r="40" spans="1:6" ht="12.75">
      <c r="A40" s="1" t="s">
        <v>97</v>
      </c>
      <c r="B40" s="1"/>
      <c r="C40" s="5">
        <v>7</v>
      </c>
      <c r="D40" s="34" t="s">
        <v>144</v>
      </c>
      <c r="E40" s="53">
        <f aca="true" t="shared" si="3" ref="E40:E45">SUM(C40:D40)</f>
        <v>7</v>
      </c>
      <c r="F40" s="5"/>
    </row>
    <row r="41" spans="1:12" ht="12.75">
      <c r="A41" s="1" t="s">
        <v>98</v>
      </c>
      <c r="B41" s="1"/>
      <c r="C41" s="34">
        <v>19</v>
      </c>
      <c r="D41" s="34">
        <v>25</v>
      </c>
      <c r="E41" s="53">
        <f t="shared" si="3"/>
        <v>44</v>
      </c>
      <c r="F41" s="5"/>
      <c r="L41" s="9"/>
    </row>
    <row r="42" spans="1:6" ht="12.75">
      <c r="A42" s="1" t="s">
        <v>99</v>
      </c>
      <c r="B42" s="1"/>
      <c r="C42" s="5">
        <v>27</v>
      </c>
      <c r="D42" s="5">
        <v>6</v>
      </c>
      <c r="E42" s="53">
        <f t="shared" si="3"/>
        <v>33</v>
      </c>
      <c r="F42" s="5"/>
    </row>
    <row r="43" spans="1:6" ht="12.75">
      <c r="A43" s="1" t="s">
        <v>124</v>
      </c>
      <c r="B43" s="1"/>
      <c r="C43" s="5">
        <v>21</v>
      </c>
      <c r="D43" s="5">
        <v>8</v>
      </c>
      <c r="E43" s="53">
        <f t="shared" si="3"/>
        <v>29</v>
      </c>
      <c r="F43" s="5"/>
    </row>
    <row r="44" spans="1:6" ht="12.75">
      <c r="A44" s="1" t="s">
        <v>104</v>
      </c>
      <c r="B44" s="1"/>
      <c r="C44" s="5">
        <v>58</v>
      </c>
      <c r="D44" s="5">
        <v>17</v>
      </c>
      <c r="E44" s="53">
        <f t="shared" si="3"/>
        <v>75</v>
      </c>
      <c r="F44" s="5"/>
    </row>
    <row r="45" spans="1:6" ht="12.75">
      <c r="A45" s="1" t="s">
        <v>115</v>
      </c>
      <c r="B45" s="1"/>
      <c r="C45" s="109">
        <v>8</v>
      </c>
      <c r="D45" s="109">
        <v>3</v>
      </c>
      <c r="E45" s="53">
        <f t="shared" si="3"/>
        <v>11</v>
      </c>
      <c r="F45" s="5"/>
    </row>
    <row r="46" spans="1:6" ht="12.75">
      <c r="A46" s="1"/>
      <c r="B46" s="1"/>
      <c r="C46" s="62"/>
      <c r="D46" s="62"/>
      <c r="E46" s="53"/>
      <c r="F46" s="5"/>
    </row>
    <row r="47" spans="1:6" ht="12.75">
      <c r="A47" s="1"/>
      <c r="B47" s="1"/>
      <c r="C47" s="62"/>
      <c r="D47" s="62"/>
      <c r="E47" s="53"/>
      <c r="F47" s="5"/>
    </row>
    <row r="48" spans="1:6" ht="12.75">
      <c r="A48" s="1"/>
      <c r="B48" s="1"/>
      <c r="C48" s="62"/>
      <c r="D48" s="62"/>
      <c r="E48" s="53"/>
      <c r="F48" s="5"/>
    </row>
    <row r="49" spans="1:6" ht="12.75">
      <c r="A49" s="1"/>
      <c r="B49" s="1"/>
      <c r="C49" s="62"/>
      <c r="D49" s="62"/>
      <c r="E49" s="53"/>
      <c r="F49" s="5"/>
    </row>
    <row r="50" spans="1:6" ht="12.75">
      <c r="A50" s="1"/>
      <c r="B50" s="1"/>
      <c r="C50" s="62"/>
      <c r="D50" s="62"/>
      <c r="E50" s="53"/>
      <c r="F50" s="5"/>
    </row>
    <row r="51" spans="1:6" ht="12.75">
      <c r="A51" s="75"/>
      <c r="B51" s="1"/>
      <c r="C51" s="62"/>
      <c r="D51" s="62"/>
      <c r="E51" s="53"/>
      <c r="F51" s="5"/>
    </row>
    <row r="53" spans="1:6" ht="12.75">
      <c r="A53" s="10" t="s">
        <v>134</v>
      </c>
      <c r="B53" s="1"/>
      <c r="C53" s="53"/>
      <c r="D53" s="53"/>
      <c r="E53" s="53"/>
      <c r="F53" s="5"/>
    </row>
    <row r="54" spans="2:6" ht="12.75">
      <c r="B54" s="6"/>
      <c r="C54" s="53"/>
      <c r="D54" s="53"/>
      <c r="E54" s="53"/>
      <c r="F54" s="5"/>
    </row>
    <row r="55" spans="1:6" ht="18.75" customHeight="1">
      <c r="A55" s="26" t="s">
        <v>58</v>
      </c>
      <c r="B55" s="26"/>
      <c r="C55" s="139"/>
      <c r="D55" s="139"/>
      <c r="E55" s="139"/>
      <c r="F55" s="32"/>
    </row>
    <row r="56" spans="1:6" ht="15.75" customHeight="1">
      <c r="A56" s="28" t="s">
        <v>95</v>
      </c>
      <c r="B56" s="28"/>
      <c r="C56" s="4" t="s">
        <v>54</v>
      </c>
      <c r="D56" s="4" t="s">
        <v>55</v>
      </c>
      <c r="E56" s="4" t="s">
        <v>2</v>
      </c>
      <c r="F56" s="18"/>
    </row>
    <row r="57" spans="1:6" ht="16.5" customHeight="1">
      <c r="A57" s="6" t="s">
        <v>43</v>
      </c>
      <c r="B57" s="6"/>
      <c r="C57" s="11">
        <f>SUM(C58:C67)</f>
        <v>1071</v>
      </c>
      <c r="D57" s="11">
        <f>SUM(D58:D67)</f>
        <v>1563</v>
      </c>
      <c r="E57" s="11">
        <f>C57+D57</f>
        <v>2634</v>
      </c>
      <c r="F57" s="5"/>
    </row>
    <row r="58" spans="1:6" ht="12.75">
      <c r="A58" s="1" t="s">
        <v>97</v>
      </c>
      <c r="B58" s="1"/>
      <c r="C58" s="82">
        <v>13</v>
      </c>
      <c r="D58" s="82">
        <v>28</v>
      </c>
      <c r="E58" s="69">
        <f>SUM(C58:D58)</f>
        <v>41</v>
      </c>
      <c r="F58" s="5"/>
    </row>
    <row r="59" spans="1:6" ht="12.75">
      <c r="A59" s="1" t="s">
        <v>96</v>
      </c>
      <c r="B59" s="1"/>
      <c r="C59" s="82">
        <v>7</v>
      </c>
      <c r="D59" s="72" t="s">
        <v>144</v>
      </c>
      <c r="E59" s="69">
        <f>SUM(C59:D59)</f>
        <v>7</v>
      </c>
      <c r="F59" s="5"/>
    </row>
    <row r="60" spans="1:6" ht="12.75" customHeight="1">
      <c r="A60" s="1" t="s">
        <v>98</v>
      </c>
      <c r="B60" s="1"/>
      <c r="C60" s="82">
        <v>370</v>
      </c>
      <c r="D60" s="82">
        <v>613</v>
      </c>
      <c r="E60" s="69">
        <f aca="true" t="shared" si="4" ref="E60:E67">SUM(C60:D60)</f>
        <v>983</v>
      </c>
      <c r="F60" s="11"/>
    </row>
    <row r="61" spans="1:6" s="31" customFormat="1" ht="12.75" customHeight="1">
      <c r="A61" s="1" t="s">
        <v>99</v>
      </c>
      <c r="B61" s="1"/>
      <c r="C61" s="82">
        <v>91</v>
      </c>
      <c r="D61" s="82">
        <v>126</v>
      </c>
      <c r="E61" s="69">
        <f t="shared" si="4"/>
        <v>217</v>
      </c>
      <c r="F61" s="5"/>
    </row>
    <row r="62" spans="1:6" ht="12.75">
      <c r="A62" s="1" t="s">
        <v>100</v>
      </c>
      <c r="B62" s="1"/>
      <c r="C62" s="82">
        <v>12</v>
      </c>
      <c r="D62" s="82">
        <v>23</v>
      </c>
      <c r="E62" s="69">
        <f t="shared" si="4"/>
        <v>35</v>
      </c>
      <c r="F62" s="5"/>
    </row>
    <row r="63" spans="1:6" ht="12.75">
      <c r="A63" s="1" t="s">
        <v>101</v>
      </c>
      <c r="B63" s="1"/>
      <c r="C63" s="72">
        <v>5</v>
      </c>
      <c r="D63" s="82">
        <v>29</v>
      </c>
      <c r="E63" s="69">
        <f t="shared" si="4"/>
        <v>34</v>
      </c>
      <c r="F63" s="5"/>
    </row>
    <row r="64" spans="1:6" ht="12.75">
      <c r="A64" s="1" t="s">
        <v>102</v>
      </c>
      <c r="B64" s="1"/>
      <c r="C64" s="72" t="s">
        <v>144</v>
      </c>
      <c r="D64" s="72" t="s">
        <v>108</v>
      </c>
      <c r="E64" s="72" t="s">
        <v>144</v>
      </c>
      <c r="F64" s="5"/>
    </row>
    <row r="65" spans="1:6" ht="12.75">
      <c r="A65" s="1" t="s">
        <v>124</v>
      </c>
      <c r="B65" s="1"/>
      <c r="C65" s="72">
        <v>28</v>
      </c>
      <c r="D65" s="72">
        <v>11</v>
      </c>
      <c r="E65" s="69">
        <f t="shared" si="4"/>
        <v>39</v>
      </c>
      <c r="F65" s="5"/>
    </row>
    <row r="66" spans="1:6" ht="12.75">
      <c r="A66" s="1" t="s">
        <v>103</v>
      </c>
      <c r="B66" s="1"/>
      <c r="C66" s="82">
        <v>28</v>
      </c>
      <c r="D66" s="82">
        <v>35</v>
      </c>
      <c r="E66" s="69">
        <f t="shared" si="4"/>
        <v>63</v>
      </c>
      <c r="F66" s="5"/>
    </row>
    <row r="67" spans="1:6" ht="12.75">
      <c r="A67" s="1" t="s">
        <v>104</v>
      </c>
      <c r="B67" s="1"/>
      <c r="C67" s="82">
        <v>517</v>
      </c>
      <c r="D67" s="82">
        <v>698</v>
      </c>
      <c r="E67" s="69">
        <f t="shared" si="4"/>
        <v>1215</v>
      </c>
      <c r="F67" s="5"/>
    </row>
    <row r="68" spans="1:6" ht="16.5" customHeight="1">
      <c r="A68" s="6" t="s">
        <v>57</v>
      </c>
      <c r="B68" s="6"/>
      <c r="C68" s="68">
        <f>SUM(C69:C78)</f>
        <v>3358</v>
      </c>
      <c r="D68" s="68">
        <f>SUM(D69:D78)</f>
        <v>2592</v>
      </c>
      <c r="E68" s="68">
        <f>SUM(E69:E78)</f>
        <v>5950</v>
      </c>
      <c r="F68" s="5"/>
    </row>
    <row r="69" spans="1:5" ht="12.75">
      <c r="A69" s="1" t="s">
        <v>97</v>
      </c>
      <c r="B69" s="1"/>
      <c r="C69" s="82">
        <v>205</v>
      </c>
      <c r="D69" s="82">
        <v>125</v>
      </c>
      <c r="E69" s="69">
        <f>SUM(C69:D69)</f>
        <v>330</v>
      </c>
    </row>
    <row r="70" spans="1:6" ht="12.75" customHeight="1">
      <c r="A70" s="1" t="s">
        <v>96</v>
      </c>
      <c r="B70" s="1"/>
      <c r="C70" s="82">
        <v>23</v>
      </c>
      <c r="D70" s="82">
        <v>13</v>
      </c>
      <c r="E70" s="69">
        <f aca="true" t="shared" si="5" ref="E70:E78">SUM(C70:D70)</f>
        <v>36</v>
      </c>
      <c r="F70" s="51"/>
    </row>
    <row r="71" spans="1:6" ht="12.75">
      <c r="A71" s="1" t="s">
        <v>98</v>
      </c>
      <c r="B71" s="1"/>
      <c r="C71" s="82">
        <v>680</v>
      </c>
      <c r="D71" s="82">
        <v>414</v>
      </c>
      <c r="E71" s="69">
        <f t="shared" si="5"/>
        <v>1094</v>
      </c>
      <c r="F71" s="19"/>
    </row>
    <row r="72" spans="1:6" ht="12.75">
      <c r="A72" s="1" t="s">
        <v>99</v>
      </c>
      <c r="B72" s="1"/>
      <c r="C72" s="82">
        <v>914</v>
      </c>
      <c r="D72" s="82">
        <v>862</v>
      </c>
      <c r="E72" s="69">
        <f t="shared" si="5"/>
        <v>1776</v>
      </c>
      <c r="F72" s="19"/>
    </row>
    <row r="73" spans="1:6" ht="12.75">
      <c r="A73" s="1" t="s">
        <v>100</v>
      </c>
      <c r="B73" s="1"/>
      <c r="C73" s="82">
        <v>59</v>
      </c>
      <c r="D73" s="82">
        <v>93</v>
      </c>
      <c r="E73" s="69">
        <f t="shared" si="5"/>
        <v>152</v>
      </c>
      <c r="F73" s="19"/>
    </row>
    <row r="74" spans="1:6" ht="12.75">
      <c r="A74" s="1" t="s">
        <v>101</v>
      </c>
      <c r="B74" s="1"/>
      <c r="C74" s="82">
        <v>40</v>
      </c>
      <c r="D74" s="82">
        <v>60</v>
      </c>
      <c r="E74" s="69">
        <f t="shared" si="5"/>
        <v>100</v>
      </c>
      <c r="F74" s="19"/>
    </row>
    <row r="75" spans="1:6" ht="12.75">
      <c r="A75" s="1" t="s">
        <v>102</v>
      </c>
      <c r="B75" s="1"/>
      <c r="C75" s="82">
        <v>3</v>
      </c>
      <c r="D75" s="72" t="s">
        <v>144</v>
      </c>
      <c r="E75" s="69">
        <f t="shared" si="5"/>
        <v>3</v>
      </c>
      <c r="F75" s="19"/>
    </row>
    <row r="76" spans="1:6" ht="12.75">
      <c r="A76" s="1" t="s">
        <v>124</v>
      </c>
      <c r="B76" s="1"/>
      <c r="C76" s="82">
        <v>85</v>
      </c>
      <c r="D76" s="82">
        <v>38</v>
      </c>
      <c r="E76" s="69">
        <f t="shared" si="5"/>
        <v>123</v>
      </c>
      <c r="F76" s="19"/>
    </row>
    <row r="77" spans="1:6" ht="12.75">
      <c r="A77" s="1" t="s">
        <v>103</v>
      </c>
      <c r="B77" s="1"/>
      <c r="C77" s="82">
        <v>75</v>
      </c>
      <c r="D77" s="82">
        <v>66</v>
      </c>
      <c r="E77" s="69">
        <f t="shared" si="5"/>
        <v>141</v>
      </c>
      <c r="F77" s="19"/>
    </row>
    <row r="78" spans="1:6" ht="12.75">
      <c r="A78" s="1" t="s">
        <v>104</v>
      </c>
      <c r="B78" s="1"/>
      <c r="C78" s="82">
        <v>1274</v>
      </c>
      <c r="D78" s="82">
        <v>921</v>
      </c>
      <c r="E78" s="69">
        <f t="shared" si="5"/>
        <v>2195</v>
      </c>
      <c r="F78" s="19"/>
    </row>
    <row r="79" spans="1:6" ht="16.5" customHeight="1">
      <c r="A79" s="52" t="s">
        <v>37</v>
      </c>
      <c r="B79" s="52"/>
      <c r="C79" s="68">
        <f>SUM(C80:C89)</f>
        <v>217</v>
      </c>
      <c r="D79" s="68">
        <f>SUM(D80:D89)</f>
        <v>172</v>
      </c>
      <c r="E79" s="68">
        <f>SUM(E80:E89)</f>
        <v>389</v>
      </c>
      <c r="F79" s="19"/>
    </row>
    <row r="80" spans="1:6" ht="12.75">
      <c r="A80" s="1" t="s">
        <v>97</v>
      </c>
      <c r="B80" s="1"/>
      <c r="C80" s="82">
        <v>19</v>
      </c>
      <c r="D80" s="82">
        <v>11</v>
      </c>
      <c r="E80" s="69">
        <f>SUM(C80:D80)</f>
        <v>30</v>
      </c>
      <c r="F80" s="19"/>
    </row>
    <row r="81" spans="1:6" ht="12.75">
      <c r="A81" s="1" t="s">
        <v>96</v>
      </c>
      <c r="B81" s="1"/>
      <c r="C81" s="82">
        <v>7</v>
      </c>
      <c r="D81" s="72" t="s">
        <v>144</v>
      </c>
      <c r="E81" s="69">
        <f aca="true" t="shared" si="6" ref="E81:E89">SUM(C81:D81)</f>
        <v>7</v>
      </c>
      <c r="F81" s="19"/>
    </row>
    <row r="82" spans="1:6" ht="12.75">
      <c r="A82" s="1" t="s">
        <v>98</v>
      </c>
      <c r="B82" s="1"/>
      <c r="C82" s="82">
        <v>23</v>
      </c>
      <c r="D82" s="82">
        <v>24</v>
      </c>
      <c r="E82" s="69">
        <f t="shared" si="6"/>
        <v>47</v>
      </c>
      <c r="F82" s="19"/>
    </row>
    <row r="83" spans="1:6" ht="12.75">
      <c r="A83" s="1" t="s">
        <v>99</v>
      </c>
      <c r="B83" s="1"/>
      <c r="C83" s="82">
        <v>38</v>
      </c>
      <c r="D83" s="82">
        <v>32</v>
      </c>
      <c r="E83" s="69">
        <f t="shared" si="6"/>
        <v>70</v>
      </c>
      <c r="F83" s="19"/>
    </row>
    <row r="84" spans="1:6" ht="12.75">
      <c r="A84" s="1" t="s">
        <v>100</v>
      </c>
      <c r="B84" s="1"/>
      <c r="C84" s="72">
        <v>3</v>
      </c>
      <c r="D84" s="82">
        <v>4</v>
      </c>
      <c r="E84" s="69">
        <f t="shared" si="6"/>
        <v>7</v>
      </c>
      <c r="F84" s="19"/>
    </row>
    <row r="85" spans="1:5" ht="12.75">
      <c r="A85" s="1" t="s">
        <v>101</v>
      </c>
      <c r="B85" s="1"/>
      <c r="C85" s="72">
        <v>5</v>
      </c>
      <c r="D85" s="82">
        <v>21</v>
      </c>
      <c r="E85" s="69">
        <f t="shared" si="6"/>
        <v>26</v>
      </c>
    </row>
    <row r="86" spans="1:5" ht="12.75">
      <c r="A86" s="1" t="s">
        <v>102</v>
      </c>
      <c r="B86" s="1"/>
      <c r="C86" s="82">
        <v>5</v>
      </c>
      <c r="D86" s="72" t="s">
        <v>144</v>
      </c>
      <c r="E86" s="69">
        <f t="shared" si="6"/>
        <v>5</v>
      </c>
    </row>
    <row r="87" spans="1:5" ht="12.75">
      <c r="A87" s="1" t="s">
        <v>124</v>
      </c>
      <c r="B87" s="1"/>
      <c r="C87" s="82">
        <v>22</v>
      </c>
      <c r="D87" s="82">
        <v>23</v>
      </c>
      <c r="E87" s="69">
        <f t="shared" si="6"/>
        <v>45</v>
      </c>
    </row>
    <row r="88" spans="1:5" ht="12.75">
      <c r="A88" s="1" t="s">
        <v>103</v>
      </c>
      <c r="B88" s="1"/>
      <c r="C88" s="72">
        <v>7</v>
      </c>
      <c r="D88" s="82">
        <v>6</v>
      </c>
      <c r="E88" s="69">
        <f t="shared" si="6"/>
        <v>13</v>
      </c>
    </row>
    <row r="89" spans="1:5" ht="12.75">
      <c r="A89" s="1" t="s">
        <v>104</v>
      </c>
      <c r="B89" s="1"/>
      <c r="C89" s="82">
        <v>88</v>
      </c>
      <c r="D89" s="82">
        <v>51</v>
      </c>
      <c r="E89" s="69">
        <f t="shared" si="6"/>
        <v>139</v>
      </c>
    </row>
    <row r="90" spans="1:5" ht="16.5" customHeight="1">
      <c r="A90" s="52" t="s">
        <v>51</v>
      </c>
      <c r="B90" s="52"/>
      <c r="C90" s="68">
        <f>SUM(C91:C100)</f>
        <v>1112</v>
      </c>
      <c r="D90" s="68">
        <f>SUM(D91:D100)</f>
        <v>626</v>
      </c>
      <c r="E90" s="68">
        <f>C90+D90</f>
        <v>1738</v>
      </c>
    </row>
    <row r="91" spans="1:5" ht="12.75">
      <c r="A91" s="1" t="s">
        <v>97</v>
      </c>
      <c r="B91" s="1"/>
      <c r="C91" s="82">
        <v>95</v>
      </c>
      <c r="D91" s="82">
        <v>46</v>
      </c>
      <c r="E91" s="69">
        <f>SUM(C91:D91)</f>
        <v>141</v>
      </c>
    </row>
    <row r="92" spans="1:5" ht="12.75">
      <c r="A92" s="1" t="s">
        <v>96</v>
      </c>
      <c r="B92" s="1"/>
      <c r="C92" s="82">
        <v>9</v>
      </c>
      <c r="D92" s="72" t="s">
        <v>144</v>
      </c>
      <c r="E92" s="69">
        <f aca="true" t="shared" si="7" ref="E92:E100">SUM(C92:D92)</f>
        <v>9</v>
      </c>
    </row>
    <row r="93" spans="1:5" ht="12.75">
      <c r="A93" s="1" t="s">
        <v>98</v>
      </c>
      <c r="B93" s="1"/>
      <c r="C93" s="82">
        <v>194</v>
      </c>
      <c r="D93" s="72">
        <v>93</v>
      </c>
      <c r="E93" s="69">
        <f t="shared" si="7"/>
        <v>287</v>
      </c>
    </row>
    <row r="94" spans="1:5" ht="12.75">
      <c r="A94" s="1" t="s">
        <v>99</v>
      </c>
      <c r="B94" s="1"/>
      <c r="C94" s="82">
        <v>328</v>
      </c>
      <c r="D94" s="72">
        <v>177</v>
      </c>
      <c r="E94" s="69">
        <f t="shared" si="7"/>
        <v>505</v>
      </c>
    </row>
    <row r="95" spans="1:5" ht="12.75">
      <c r="A95" s="1" t="s">
        <v>100</v>
      </c>
      <c r="B95" s="1"/>
      <c r="C95" s="82">
        <v>17</v>
      </c>
      <c r="D95" s="72">
        <v>44</v>
      </c>
      <c r="E95" s="69">
        <f t="shared" si="7"/>
        <v>61</v>
      </c>
    </row>
    <row r="96" spans="1:5" ht="12.75">
      <c r="A96" s="1" t="s">
        <v>101</v>
      </c>
      <c r="B96" s="1"/>
      <c r="C96" s="82">
        <v>15</v>
      </c>
      <c r="D96" s="72">
        <v>22</v>
      </c>
      <c r="E96" s="69">
        <f t="shared" si="7"/>
        <v>37</v>
      </c>
    </row>
    <row r="97" spans="1:5" ht="12.75">
      <c r="A97" s="1" t="s">
        <v>102</v>
      </c>
      <c r="B97" s="1"/>
      <c r="C97" s="82">
        <v>11</v>
      </c>
      <c r="D97" s="72" t="s">
        <v>144</v>
      </c>
      <c r="E97" s="69">
        <f t="shared" si="7"/>
        <v>11</v>
      </c>
    </row>
    <row r="98" spans="1:5" ht="12.75">
      <c r="A98" s="1" t="s">
        <v>124</v>
      </c>
      <c r="B98" s="1"/>
      <c r="C98" s="82">
        <v>41</v>
      </c>
      <c r="D98" s="82">
        <v>17</v>
      </c>
      <c r="E98" s="69">
        <f t="shared" si="7"/>
        <v>58</v>
      </c>
    </row>
    <row r="99" spans="1:5" ht="12.75">
      <c r="A99" s="1" t="s">
        <v>103</v>
      </c>
      <c r="B99" s="1"/>
      <c r="C99" s="5">
        <v>57</v>
      </c>
      <c r="D99" s="5">
        <v>38</v>
      </c>
      <c r="E99" s="53">
        <f t="shared" si="7"/>
        <v>95</v>
      </c>
    </row>
    <row r="100" spans="1:7" ht="12.75">
      <c r="A100" s="2" t="s">
        <v>104</v>
      </c>
      <c r="B100" s="2"/>
      <c r="C100" s="5">
        <v>345</v>
      </c>
      <c r="D100" s="5">
        <v>189</v>
      </c>
      <c r="E100" s="53">
        <f t="shared" si="7"/>
        <v>534</v>
      </c>
      <c r="F100" s="9"/>
      <c r="G100" s="59"/>
    </row>
    <row r="101" spans="1:6" ht="24" customHeight="1">
      <c r="A101" s="44" t="s">
        <v>104</v>
      </c>
      <c r="B101" s="7"/>
      <c r="C101" s="46"/>
      <c r="D101" s="46"/>
      <c r="E101" s="46"/>
      <c r="F101" s="8"/>
    </row>
    <row r="102" spans="1:6" ht="35.25" customHeight="1">
      <c r="A102" s="138" t="s">
        <v>174</v>
      </c>
      <c r="B102" s="128"/>
      <c r="C102" s="128"/>
      <c r="D102" s="128"/>
      <c r="E102" s="128"/>
      <c r="F102" s="128"/>
    </row>
    <row r="103" spans="3:5" ht="12.75">
      <c r="C103" s="59"/>
      <c r="D103" s="59"/>
      <c r="E103" s="59"/>
    </row>
  </sheetData>
  <sheetProtection/>
  <mergeCells count="5">
    <mergeCell ref="A102:F102"/>
    <mergeCell ref="C55:E55"/>
    <mergeCell ref="A1:F1"/>
    <mergeCell ref="A3:F3"/>
    <mergeCell ref="C4:E4"/>
  </mergeCells>
  <conditionalFormatting sqref="C6:E45 C57:E100">
    <cfRule type="cellIs" priority="1" dxfId="0" operator="equal" stopIfTrue="1">
      <formula>0</formula>
    </cfRule>
    <cfRule type="cellIs" priority="2" dxfId="1" operator="between" stopIfTrue="1">
      <formula>1</formula>
      <formula>2</formula>
    </cfRule>
  </conditionalFormatting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3" width="9.7109375" style="0" customWidth="1"/>
    <col min="4" max="4" width="1.8515625" style="0" customWidth="1"/>
    <col min="5" max="6" width="9.7109375" style="0" customWidth="1"/>
    <col min="7" max="7" width="1.7109375" style="0" customWidth="1"/>
    <col min="8" max="8" width="9.7109375" style="0" customWidth="1"/>
    <col min="9" max="9" width="12.28125" style="0" customWidth="1"/>
    <col min="10" max="10" width="9.57421875" style="0" bestFit="1" customWidth="1"/>
  </cols>
  <sheetData>
    <row r="1" spans="1:9" ht="26.25" customHeight="1">
      <c r="A1" s="142" t="s">
        <v>171</v>
      </c>
      <c r="B1" s="142"/>
      <c r="C1" s="142"/>
      <c r="D1" s="142"/>
      <c r="E1" s="142"/>
      <c r="F1" s="142"/>
      <c r="G1" s="142"/>
      <c r="H1" s="130"/>
      <c r="I1" s="130"/>
    </row>
    <row r="2" spans="1:9" ht="6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9.25" customHeight="1">
      <c r="A3" s="141" t="s">
        <v>149</v>
      </c>
      <c r="B3" s="143"/>
      <c r="C3" s="143"/>
      <c r="D3" s="143"/>
      <c r="E3" s="143"/>
      <c r="F3" s="143"/>
      <c r="G3" s="143"/>
      <c r="H3" s="143"/>
      <c r="I3" s="143"/>
    </row>
    <row r="4" spans="1:9" ht="18.75" customHeight="1">
      <c r="A4" s="26" t="s">
        <v>86</v>
      </c>
      <c r="B4" s="41" t="s">
        <v>54</v>
      </c>
      <c r="C4" s="16"/>
      <c r="D4" s="27"/>
      <c r="E4" s="41" t="s">
        <v>55</v>
      </c>
      <c r="F4" s="16"/>
      <c r="G4" s="27"/>
      <c r="H4" s="124" t="s">
        <v>2</v>
      </c>
      <c r="I4" s="124"/>
    </row>
    <row r="5" spans="1:9" ht="18.75" customHeight="1">
      <c r="A5" s="28" t="s">
        <v>60</v>
      </c>
      <c r="B5" s="4" t="s">
        <v>0</v>
      </c>
      <c r="C5" s="4" t="s">
        <v>59</v>
      </c>
      <c r="D5" s="4"/>
      <c r="E5" s="4" t="s">
        <v>0</v>
      </c>
      <c r="F5" s="4" t="s">
        <v>59</v>
      </c>
      <c r="G5" s="4"/>
      <c r="H5" s="4" t="s">
        <v>0</v>
      </c>
      <c r="I5" s="4" t="s">
        <v>59</v>
      </c>
    </row>
    <row r="6" spans="1:9" ht="18.75" customHeight="1">
      <c r="A6" s="37" t="s">
        <v>66</v>
      </c>
      <c r="B6" s="18"/>
      <c r="C6" s="38"/>
      <c r="D6" s="38"/>
      <c r="E6" s="18"/>
      <c r="F6" s="38"/>
      <c r="G6" s="38"/>
      <c r="H6" s="18"/>
      <c r="I6" s="47"/>
    </row>
    <row r="7" spans="1:9" ht="12.75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1" t="s">
        <v>110</v>
      </c>
      <c r="B8" s="110">
        <v>245</v>
      </c>
      <c r="C8" s="111">
        <v>4.1727915</v>
      </c>
      <c r="D8" s="94"/>
      <c r="E8" s="110">
        <v>243</v>
      </c>
      <c r="F8" s="111">
        <v>3.772193</v>
      </c>
      <c r="G8" s="65"/>
      <c r="H8" s="50">
        <f aca="true" t="shared" si="0" ref="H8:I10">B8+E8</f>
        <v>488</v>
      </c>
      <c r="I8" s="67">
        <f>C8+F8</f>
        <v>7.9449845</v>
      </c>
    </row>
    <row r="9" spans="1:9" ht="12.75">
      <c r="A9" s="1" t="s">
        <v>109</v>
      </c>
      <c r="B9" s="110">
        <v>10</v>
      </c>
      <c r="C9" s="111">
        <v>0.023293</v>
      </c>
      <c r="D9" s="94"/>
      <c r="E9" s="110">
        <v>10</v>
      </c>
      <c r="F9" s="111">
        <v>0.030948</v>
      </c>
      <c r="G9" s="65"/>
      <c r="H9" s="50">
        <f t="shared" si="0"/>
        <v>20</v>
      </c>
      <c r="I9" s="67">
        <f t="shared" si="0"/>
        <v>0.054241</v>
      </c>
    </row>
    <row r="10" spans="1:9" ht="12.75">
      <c r="A10" s="25" t="s">
        <v>67</v>
      </c>
      <c r="B10" s="110">
        <v>175</v>
      </c>
      <c r="C10" s="111">
        <v>9.285695</v>
      </c>
      <c r="D10" s="94"/>
      <c r="E10" s="110">
        <v>177</v>
      </c>
      <c r="F10" s="111">
        <v>7.797068</v>
      </c>
      <c r="G10" s="65"/>
      <c r="H10" s="50">
        <f t="shared" si="0"/>
        <v>352</v>
      </c>
      <c r="I10" s="67">
        <f t="shared" si="0"/>
        <v>17.082763</v>
      </c>
    </row>
    <row r="11" spans="1:9" ht="22.5">
      <c r="A11" s="25" t="s">
        <v>69</v>
      </c>
      <c r="B11" s="65"/>
      <c r="C11" s="66"/>
      <c r="D11" s="65"/>
      <c r="E11" s="65"/>
      <c r="F11" s="66"/>
      <c r="G11" s="65"/>
      <c r="H11" s="50"/>
      <c r="I11" s="67"/>
    </row>
    <row r="12" spans="1:9" ht="12.75">
      <c r="A12" s="1" t="s">
        <v>110</v>
      </c>
      <c r="B12" s="110">
        <v>16141</v>
      </c>
      <c r="C12" s="112">
        <v>295.8715495</v>
      </c>
      <c r="D12" s="94"/>
      <c r="E12" s="110">
        <v>11295</v>
      </c>
      <c r="F12" s="112">
        <v>212.543298</v>
      </c>
      <c r="G12" s="65"/>
      <c r="H12" s="50">
        <f aca="true" t="shared" si="1" ref="H12:I14">B12+E12</f>
        <v>27436</v>
      </c>
      <c r="I12" s="67">
        <f t="shared" si="1"/>
        <v>508.4148475</v>
      </c>
    </row>
    <row r="13" spans="1:9" ht="12.75">
      <c r="A13" s="1" t="s">
        <v>109</v>
      </c>
      <c r="B13" s="110">
        <v>298</v>
      </c>
      <c r="C13" s="112">
        <v>1.293492</v>
      </c>
      <c r="D13" s="94"/>
      <c r="E13" s="110">
        <v>216</v>
      </c>
      <c r="F13" s="112">
        <v>1.033114</v>
      </c>
      <c r="G13" s="65"/>
      <c r="H13" s="50">
        <f t="shared" si="1"/>
        <v>514</v>
      </c>
      <c r="I13" s="67">
        <f t="shared" si="1"/>
        <v>2.326606</v>
      </c>
    </row>
    <row r="14" spans="1:9" ht="12.75">
      <c r="A14" s="25" t="s">
        <v>67</v>
      </c>
      <c r="B14" s="110">
        <v>13156</v>
      </c>
      <c r="C14" s="112">
        <v>767.667469</v>
      </c>
      <c r="D14" s="94"/>
      <c r="E14" s="110">
        <v>9418</v>
      </c>
      <c r="F14" s="112">
        <v>559.300933</v>
      </c>
      <c r="G14" s="65"/>
      <c r="H14" s="50">
        <f t="shared" si="1"/>
        <v>22574</v>
      </c>
      <c r="I14" s="67">
        <f t="shared" si="1"/>
        <v>1326.968402</v>
      </c>
    </row>
    <row r="15" spans="1:9" ht="12.75">
      <c r="A15" s="7" t="s">
        <v>136</v>
      </c>
      <c r="B15" s="65"/>
      <c r="C15" s="66"/>
      <c r="D15" s="65"/>
      <c r="E15" s="65"/>
      <c r="F15" s="66"/>
      <c r="G15" s="65"/>
      <c r="H15" s="50"/>
      <c r="I15" s="67"/>
    </row>
    <row r="16" spans="1:9" ht="12.75">
      <c r="A16" s="1" t="s">
        <v>110</v>
      </c>
      <c r="B16" s="110">
        <v>16344</v>
      </c>
      <c r="C16" s="67">
        <f>C8+C12</f>
        <v>300.04434100000003</v>
      </c>
      <c r="D16" s="65"/>
      <c r="E16" s="110">
        <v>11516</v>
      </c>
      <c r="F16" s="67">
        <f>F8+F12</f>
        <v>216.31549099999998</v>
      </c>
      <c r="G16" s="65"/>
      <c r="H16" s="50">
        <f>B16+E16</f>
        <v>27860</v>
      </c>
      <c r="I16" s="67">
        <f>I8+I12</f>
        <v>516.359832</v>
      </c>
    </row>
    <row r="17" spans="1:9" ht="12.75">
      <c r="A17" s="7" t="s">
        <v>109</v>
      </c>
      <c r="B17" s="110">
        <v>307</v>
      </c>
      <c r="C17" s="67">
        <f>C9+C13</f>
        <v>1.316785</v>
      </c>
      <c r="D17" s="65"/>
      <c r="E17" s="110">
        <v>226</v>
      </c>
      <c r="F17" s="67">
        <f>F9+F13</f>
        <v>1.064062</v>
      </c>
      <c r="G17" s="65"/>
      <c r="H17" s="50">
        <f>B17+E17</f>
        <v>533</v>
      </c>
      <c r="I17" s="67">
        <f>I9+I13</f>
        <v>2.380847</v>
      </c>
    </row>
    <row r="18" spans="1:9" ht="12.75">
      <c r="A18" s="7" t="s">
        <v>67</v>
      </c>
      <c r="B18" s="110">
        <v>13297</v>
      </c>
      <c r="C18" s="67">
        <f>C10+C14</f>
        <v>776.953164</v>
      </c>
      <c r="D18" s="65"/>
      <c r="E18" s="110">
        <v>9581</v>
      </c>
      <c r="F18" s="67">
        <f>F10+F14</f>
        <v>567.098001</v>
      </c>
      <c r="G18" s="65"/>
      <c r="H18" s="50">
        <f>B18+E18</f>
        <v>22878</v>
      </c>
      <c r="I18" s="67">
        <f>I10+I14</f>
        <v>1344.0511649999999</v>
      </c>
    </row>
    <row r="19" spans="1:9" ht="16.5" customHeight="1">
      <c r="A19" s="42" t="s">
        <v>65</v>
      </c>
      <c r="B19" s="65"/>
      <c r="C19" s="66"/>
      <c r="D19" s="65"/>
      <c r="E19" s="65"/>
      <c r="F19" s="66"/>
      <c r="G19" s="65"/>
      <c r="H19" s="50"/>
      <c r="I19" s="67"/>
    </row>
    <row r="20" spans="1:9" ht="12.75">
      <c r="A20" s="1" t="s">
        <v>4</v>
      </c>
      <c r="B20" s="65"/>
      <c r="C20" s="66"/>
      <c r="D20" s="65"/>
      <c r="E20" s="65"/>
      <c r="F20" s="66"/>
      <c r="G20" s="65"/>
      <c r="H20" s="50"/>
      <c r="I20" s="67"/>
    </row>
    <row r="21" spans="1:9" ht="12.75">
      <c r="A21" s="1" t="s">
        <v>61</v>
      </c>
      <c r="B21" s="110">
        <v>44</v>
      </c>
      <c r="C21" s="111">
        <v>0.1937652</v>
      </c>
      <c r="D21" s="94"/>
      <c r="E21" s="110">
        <v>34</v>
      </c>
      <c r="F21" s="111">
        <v>0.113138</v>
      </c>
      <c r="G21" s="65"/>
      <c r="H21" s="50">
        <f aca="true" t="shared" si="2" ref="H21:I23">B21+E21</f>
        <v>78</v>
      </c>
      <c r="I21" s="67">
        <f t="shared" si="2"/>
        <v>0.3069032</v>
      </c>
    </row>
    <row r="22" spans="1:9" ht="12.75">
      <c r="A22" s="25" t="s">
        <v>62</v>
      </c>
      <c r="B22" s="110">
        <v>61</v>
      </c>
      <c r="C22" s="111">
        <v>0.610282</v>
      </c>
      <c r="D22" s="94"/>
      <c r="E22" s="110">
        <v>64</v>
      </c>
      <c r="F22" s="111">
        <v>0.627886</v>
      </c>
      <c r="G22" s="65"/>
      <c r="H22" s="50">
        <f t="shared" si="2"/>
        <v>125</v>
      </c>
      <c r="I22" s="67">
        <f t="shared" si="2"/>
        <v>1.238168</v>
      </c>
    </row>
    <row r="23" spans="1:9" ht="12.75">
      <c r="A23" s="1" t="s">
        <v>63</v>
      </c>
      <c r="B23" s="110">
        <v>87</v>
      </c>
      <c r="C23" s="111">
        <v>2.486682</v>
      </c>
      <c r="D23" s="94"/>
      <c r="E23" s="110">
        <v>68</v>
      </c>
      <c r="F23" s="111">
        <v>1.9387835</v>
      </c>
      <c r="G23" s="65"/>
      <c r="H23" s="50">
        <f t="shared" si="2"/>
        <v>155</v>
      </c>
      <c r="I23" s="67">
        <f t="shared" si="2"/>
        <v>4.4254655</v>
      </c>
    </row>
    <row r="24" spans="1:9" ht="12.75">
      <c r="A24" s="1" t="s">
        <v>64</v>
      </c>
      <c r="B24" s="34" t="s">
        <v>108</v>
      </c>
      <c r="C24" s="113" t="s">
        <v>108</v>
      </c>
      <c r="D24" s="110"/>
      <c r="E24" s="72" t="s">
        <v>108</v>
      </c>
      <c r="F24" s="114" t="s">
        <v>108</v>
      </c>
      <c r="G24" s="50"/>
      <c r="H24" s="115" t="s">
        <v>108</v>
      </c>
      <c r="I24" s="115" t="s">
        <v>108</v>
      </c>
    </row>
    <row r="25" spans="1:10" ht="12.75">
      <c r="A25" s="1" t="s">
        <v>135</v>
      </c>
      <c r="B25" s="110">
        <v>109</v>
      </c>
      <c r="C25" s="112">
        <f>SUM(C21:C24)</f>
        <v>3.2907292</v>
      </c>
      <c r="D25" s="94"/>
      <c r="E25" s="110">
        <v>104</v>
      </c>
      <c r="F25" s="111">
        <f>SUM(F21:F24)</f>
        <v>2.6798075</v>
      </c>
      <c r="G25" s="65"/>
      <c r="H25" s="50">
        <f>B25+E25</f>
        <v>213</v>
      </c>
      <c r="I25" s="67">
        <f>C25+F25</f>
        <v>5.9705367</v>
      </c>
      <c r="J25" s="117"/>
    </row>
    <row r="26" spans="1:9" ht="22.5">
      <c r="A26" s="25" t="s">
        <v>68</v>
      </c>
      <c r="B26" s="65"/>
      <c r="C26" s="66"/>
      <c r="D26" s="65"/>
      <c r="E26" s="65"/>
      <c r="F26" s="66"/>
      <c r="G26" s="65"/>
      <c r="H26" s="50"/>
      <c r="I26" s="67"/>
    </row>
    <row r="27" spans="1:9" ht="12.75">
      <c r="A27" s="1" t="s">
        <v>61</v>
      </c>
      <c r="B27" s="110">
        <v>3327</v>
      </c>
      <c r="C27" s="111">
        <v>12.3336588</v>
      </c>
      <c r="D27" s="65"/>
      <c r="E27" s="110">
        <v>2864</v>
      </c>
      <c r="F27" s="111">
        <v>10.944433</v>
      </c>
      <c r="G27" s="65"/>
      <c r="H27" s="50">
        <f aca="true" t="shared" si="3" ref="H27:I32">B27+E27</f>
        <v>6191</v>
      </c>
      <c r="I27" s="67">
        <f t="shared" si="3"/>
        <v>23.2780918</v>
      </c>
    </row>
    <row r="28" spans="1:9" ht="12.75">
      <c r="A28" s="25" t="s">
        <v>62</v>
      </c>
      <c r="B28" s="110">
        <v>4177</v>
      </c>
      <c r="C28" s="111">
        <v>43.58505</v>
      </c>
      <c r="D28" s="65"/>
      <c r="E28" s="110">
        <v>3754</v>
      </c>
      <c r="F28" s="111">
        <v>37.891117</v>
      </c>
      <c r="G28" s="65"/>
      <c r="H28" s="50">
        <f t="shared" si="3"/>
        <v>7931</v>
      </c>
      <c r="I28" s="67">
        <f t="shared" si="3"/>
        <v>81.476167</v>
      </c>
    </row>
    <row r="29" spans="1:9" ht="12.75">
      <c r="A29" s="1" t="s">
        <v>63</v>
      </c>
      <c r="B29" s="110">
        <v>6320</v>
      </c>
      <c r="C29" s="111">
        <v>218.734576</v>
      </c>
      <c r="D29" s="65"/>
      <c r="E29" s="110">
        <v>4726</v>
      </c>
      <c r="F29" s="111">
        <v>169.3726515</v>
      </c>
      <c r="G29" s="65"/>
      <c r="H29" s="50">
        <f t="shared" si="3"/>
        <v>11046</v>
      </c>
      <c r="I29" s="67">
        <f t="shared" si="3"/>
        <v>388.1072275</v>
      </c>
    </row>
    <row r="30" spans="1:9" ht="12.75">
      <c r="A30" s="1" t="s">
        <v>64</v>
      </c>
      <c r="B30" s="110">
        <v>18</v>
      </c>
      <c r="C30" s="111">
        <v>0.208286</v>
      </c>
      <c r="D30" s="65"/>
      <c r="E30" s="110">
        <v>19</v>
      </c>
      <c r="F30" s="111">
        <v>0.337671</v>
      </c>
      <c r="G30" s="65"/>
      <c r="H30" s="50">
        <f t="shared" si="3"/>
        <v>37</v>
      </c>
      <c r="I30" s="67">
        <f t="shared" si="3"/>
        <v>0.545957</v>
      </c>
    </row>
    <row r="31" spans="1:10" ht="12.75">
      <c r="A31" s="1" t="s">
        <v>166</v>
      </c>
      <c r="B31" s="110">
        <v>7679</v>
      </c>
      <c r="C31" s="111">
        <f>SUM(C27:C30)</f>
        <v>274.8615708</v>
      </c>
      <c r="D31" s="65"/>
      <c r="E31" s="110">
        <v>6009</v>
      </c>
      <c r="F31" s="111">
        <f>SUM(F27:F30)</f>
        <v>218.54587249999997</v>
      </c>
      <c r="G31" s="65"/>
      <c r="H31" s="50">
        <f>B31+E31</f>
        <v>13688</v>
      </c>
      <c r="I31" s="67">
        <f t="shared" si="3"/>
        <v>493.40744329999995</v>
      </c>
      <c r="J31" s="118"/>
    </row>
    <row r="32" spans="1:9" ht="12.75">
      <c r="A32" s="7" t="s">
        <v>167</v>
      </c>
      <c r="B32" s="110">
        <v>7766</v>
      </c>
      <c r="C32" s="111">
        <f>SUM(C25+C31)</f>
        <v>278.15229999999997</v>
      </c>
      <c r="D32" s="65"/>
      <c r="E32" s="110">
        <v>6103</v>
      </c>
      <c r="F32" s="111">
        <f>SUM(F25+F31)</f>
        <v>221.22567999999998</v>
      </c>
      <c r="G32" s="65"/>
      <c r="H32" s="50">
        <f>B32+E32</f>
        <v>13869</v>
      </c>
      <c r="I32" s="67">
        <f t="shared" si="3"/>
        <v>499.37798</v>
      </c>
    </row>
    <row r="33" spans="1:9" ht="16.5" customHeight="1">
      <c r="A33" s="35" t="s">
        <v>168</v>
      </c>
      <c r="B33" s="79"/>
      <c r="C33" s="77">
        <f>C16+C17</f>
        <v>301.361126</v>
      </c>
      <c r="D33" s="76"/>
      <c r="E33" s="76"/>
      <c r="F33" s="77">
        <f>F16+F17</f>
        <v>217.379553</v>
      </c>
      <c r="G33" s="76"/>
      <c r="H33" s="76"/>
      <c r="I33" s="77">
        <f>C33+F33</f>
        <v>518.740679</v>
      </c>
    </row>
    <row r="34" spans="1:10" ht="16.5" customHeight="1">
      <c r="A34" s="48" t="s">
        <v>169</v>
      </c>
      <c r="B34" s="79"/>
      <c r="C34" s="77">
        <f>C32+C18</f>
        <v>1055.105464</v>
      </c>
      <c r="D34" s="76"/>
      <c r="E34" s="76"/>
      <c r="F34" s="77">
        <f>F32+F18</f>
        <v>788.323681</v>
      </c>
      <c r="G34" s="76"/>
      <c r="H34" s="76"/>
      <c r="I34" s="77">
        <f>C34+F34</f>
        <v>1843.429145</v>
      </c>
      <c r="J34" s="116"/>
    </row>
    <row r="35" spans="1:9" ht="25.5" customHeight="1">
      <c r="A35" s="49"/>
      <c r="B35" s="46"/>
      <c r="C35" s="85"/>
      <c r="D35" s="46"/>
      <c r="E35" s="46"/>
      <c r="F35" s="85"/>
      <c r="G35" s="46"/>
      <c r="H35" s="46"/>
      <c r="I35" s="85"/>
    </row>
    <row r="36" spans="1:9" ht="56.25" customHeight="1">
      <c r="A36" s="132" t="s">
        <v>170</v>
      </c>
      <c r="B36" s="132"/>
      <c r="C36" s="132"/>
      <c r="D36" s="132"/>
      <c r="E36" s="132"/>
      <c r="F36" s="132"/>
      <c r="G36" s="132"/>
      <c r="H36" s="132"/>
      <c r="I36" s="132"/>
    </row>
    <row r="37" ht="12.75">
      <c r="C37" s="81"/>
    </row>
  </sheetData>
  <sheetProtection/>
  <mergeCells count="4">
    <mergeCell ref="A1:I1"/>
    <mergeCell ref="A3:I3"/>
    <mergeCell ref="H4:I4"/>
    <mergeCell ref="A36:I36"/>
  </mergeCells>
  <conditionalFormatting sqref="B8:B10 B12:B14 B16:B18 B21:B25 B27:B32 G27:H32 G21:H25 G16:H18 G12:H14 G8:H10 D27:E32 D21:E25 D16:E18 D12:E14 D8:E10">
    <cfRule type="cellIs" priority="2" dxfId="1" operator="between" stopIfTrue="1">
      <formula>1</formula>
      <formula>2</formula>
    </cfRule>
  </conditionalFormatting>
  <conditionalFormatting sqref="B8:C10 E8:F10 H8:I10 B12:C14 E12:F14 H12:I14 B21:C25 E21:F25 H21:I25 B27:C32 C33:C34 E27:F32 F33:F34 H27:I32 I33:I34 H16:I18 E16:F18 B16:C1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Anna Emilsson</cp:lastModifiedBy>
  <cp:lastPrinted>2012-10-08T12:46:52Z</cp:lastPrinted>
  <dcterms:created xsi:type="dcterms:W3CDTF">2001-10-25T09:10:40Z</dcterms:created>
  <dcterms:modified xsi:type="dcterms:W3CDTF">2012-10-23T19:03:13Z</dcterms:modified>
  <cp:category/>
  <cp:version/>
  <cp:contentType/>
  <cp:contentStatus/>
</cp:coreProperties>
</file>