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420" windowWidth="13485" windowHeight="11805" tabRatio="726" firstSheet="2" activeTab="16"/>
  </bookViews>
  <sheets>
    <sheet name="4.1a, 4.1b" sheetId="1" r:id="rId1"/>
    <sheet name="4.2a, 4.2b" sheetId="2" r:id="rId2"/>
    <sheet name="4.3" sheetId="3" r:id="rId3"/>
    <sheet name="4.4" sheetId="4" r:id="rId4"/>
    <sheet name="4.5 a" sheetId="5" r:id="rId5"/>
    <sheet name="4.5b" sheetId="6" r:id="rId6"/>
    <sheet name="4.6" sheetId="7" r:id="rId7"/>
    <sheet name="4.7" sheetId="8" r:id="rId8"/>
    <sheet name="4.8" sheetId="9" r:id="rId9"/>
    <sheet name="4.9" sheetId="10" r:id="rId10"/>
    <sheet name="4.9 (2)" sheetId="11" r:id="rId11"/>
    <sheet name="4.9 (3)" sheetId="12" r:id="rId12"/>
    <sheet name="4.9 (4)" sheetId="13" r:id="rId13"/>
    <sheet name="4.9 (5)" sheetId="14" r:id="rId14"/>
    <sheet name="4.9 (6), 4.10" sheetId="15" r:id="rId15"/>
    <sheet name="4.11a, 4.11b" sheetId="16" r:id="rId16"/>
    <sheet name="4.12, 4.13" sheetId="17" r:id="rId17"/>
  </sheets>
  <definedNames>
    <definedName name="_xlnm._FilterDatabase" localSheetId="13" hidden="1">'4.9 (5)'!$A$3:$D$56</definedName>
  </definedNames>
  <calcPr fullCalcOnLoad="1"/>
</workbook>
</file>

<file path=xl/sharedStrings.xml><?xml version="1.0" encoding="utf-8"?>
<sst xmlns="http://schemas.openxmlformats.org/spreadsheetml/2006/main" count="822" uniqueCount="488">
  <si>
    <t>Termin</t>
  </si>
  <si>
    <t>Totalt</t>
  </si>
  <si>
    <t>Grundskolenivå</t>
  </si>
  <si>
    <t>Gymnasienivå</t>
  </si>
  <si>
    <t xml:space="preserve">Män </t>
  </si>
  <si>
    <t>Kvinnor</t>
  </si>
  <si>
    <t>Män</t>
  </si>
  <si>
    <t>25 - 29</t>
  </si>
  <si>
    <t>30 - 34</t>
  </si>
  <si>
    <t>35 - 39</t>
  </si>
  <si>
    <t>40 - 44</t>
  </si>
  <si>
    <t>45 - 49</t>
  </si>
  <si>
    <t>50 - 54</t>
  </si>
  <si>
    <t>Stockholm</t>
  </si>
  <si>
    <t>Örebro</t>
  </si>
  <si>
    <t>Hela riket</t>
  </si>
  <si>
    <t>Folkhögskola</t>
  </si>
  <si>
    <t>Komvux</t>
  </si>
  <si>
    <t>År</t>
  </si>
  <si>
    <t xml:space="preserve">Totalt
</t>
  </si>
  <si>
    <t>Totalt antal</t>
  </si>
  <si>
    <t>-</t>
  </si>
  <si>
    <t>Maximalt bidragsbelopp, kr</t>
  </si>
  <si>
    <t xml:space="preserve">Arbetslösa
</t>
  </si>
  <si>
    <t>Funktions-
hindrade</t>
  </si>
  <si>
    <t>25-årsregeln</t>
  </si>
  <si>
    <t>5-årsregeln</t>
  </si>
  <si>
    <t>Ej rätt till svenskt studiestöd</t>
  </si>
  <si>
    <t>Antal som har fått reducerat bidrag</t>
  </si>
  <si>
    <t xml:space="preserve">
Riskerar bli 
arbetslösa 
           </t>
  </si>
  <si>
    <t xml:space="preserve">Gymnasie-
nivå
</t>
  </si>
  <si>
    <t>Antagningsuppgift saknas</t>
  </si>
  <si>
    <t>Östra Mellansverige</t>
  </si>
  <si>
    <t>Småland med öarna</t>
  </si>
  <si>
    <t>Sydsverige</t>
  </si>
  <si>
    <t>Västsverige</t>
  </si>
  <si>
    <t>Norra Mellansverige</t>
  </si>
  <si>
    <t>Mellersta Norrland</t>
  </si>
  <si>
    <t>Övre Norrland</t>
  </si>
  <si>
    <t xml:space="preserve">Kvinnor
</t>
  </si>
  <si>
    <t xml:space="preserve">Män
</t>
  </si>
  <si>
    <t>Högre bidrag</t>
  </si>
  <si>
    <t>Generellt bidrag</t>
  </si>
  <si>
    <t>Kön
Bidragsnivå</t>
  </si>
  <si>
    <t xml:space="preserve">Komvux
</t>
  </si>
  <si>
    <t xml:space="preserve">Folkhög-
skola
</t>
  </si>
  <si>
    <t>Totalt
grundskole-
nivå</t>
  </si>
  <si>
    <t>2)</t>
  </si>
  <si>
    <t>1)   Beräkningen av rekryteringsbidrag grundas på prisbasbeloppet enligt lagen om allmän försäkring.
2)   Totalt belopp i studiemedel innefattande studiebidrag och grundlån.</t>
  </si>
  <si>
    <t xml:space="preserve">Totalt
</t>
  </si>
  <si>
    <t xml:space="preserve">Grundskole-
nivå
</t>
  </si>
  <si>
    <t>Studietakt lägre än 20 %</t>
  </si>
  <si>
    <t>Grundskole-
 nivå</t>
  </si>
  <si>
    <t>Gymnasie-
nivå</t>
  </si>
  <si>
    <t xml:space="preserve">Nivå okänd
</t>
  </si>
  <si>
    <t xml:space="preserve">Uppsala </t>
  </si>
  <si>
    <t>Södermanland</t>
  </si>
  <si>
    <t>Östergötland</t>
  </si>
  <si>
    <t>Västmanland</t>
  </si>
  <si>
    <t>Jönköping</t>
  </si>
  <si>
    <t>Kronoberg</t>
  </si>
  <si>
    <t xml:space="preserve">Kalmar </t>
  </si>
  <si>
    <t>Gotland</t>
  </si>
  <si>
    <t>Blekinge</t>
  </si>
  <si>
    <t xml:space="preserve">Skåne </t>
  </si>
  <si>
    <t>Halland</t>
  </si>
  <si>
    <t>Västra Götaland</t>
  </si>
  <si>
    <t>Värmland</t>
  </si>
  <si>
    <t>Dalarna</t>
  </si>
  <si>
    <t>Gävleborg</t>
  </si>
  <si>
    <t>Västernorrland</t>
  </si>
  <si>
    <t>Jämtland</t>
  </si>
  <si>
    <t>Västerbotten</t>
  </si>
  <si>
    <t>Norrbotten</t>
  </si>
  <si>
    <t>Kön</t>
  </si>
  <si>
    <t>Nivå/skolform</t>
  </si>
  <si>
    <t xml:space="preserve">
Studietakt
i % av heltid 
</t>
  </si>
  <si>
    <t>100</t>
  </si>
  <si>
    <t xml:space="preserve">  75</t>
  </si>
  <si>
    <t xml:space="preserve">  50</t>
  </si>
  <si>
    <t xml:space="preserve">  20</t>
  </si>
  <si>
    <t xml:space="preserve">
Region
</t>
  </si>
  <si>
    <t>Län</t>
  </si>
  <si>
    <t>Kommunavslag, tillhör
ej målgruppen</t>
  </si>
  <si>
    <t>Andel avslag
i procent</t>
  </si>
  <si>
    <r>
      <t>Rekryterings-
bidragets andel 
av totalt belopp 
i studiemedel</t>
    </r>
    <r>
      <rPr>
        <vertAlign val="superscript"/>
        <sz val="8"/>
        <rFont val="Arial"/>
        <family val="2"/>
      </rPr>
      <t>2)</t>
    </r>
    <r>
      <rPr>
        <sz val="8"/>
        <rFont val="Arial"/>
        <family val="2"/>
      </rPr>
      <t xml:space="preserve">, % </t>
    </r>
  </si>
  <si>
    <r>
      <t xml:space="preserve">
Prisbasbelopp</t>
    </r>
    <r>
      <rPr>
        <vertAlign val="superscript"/>
        <sz val="8"/>
        <rFont val="Arial"/>
        <family val="2"/>
      </rPr>
      <t xml:space="preserve">1)
</t>
    </r>
    <r>
      <rPr>
        <sz val="8"/>
        <rFont val="Arial"/>
        <family val="2"/>
      </rPr>
      <t>kr</t>
    </r>
    <r>
      <rPr>
        <vertAlign val="superscript"/>
        <sz val="8"/>
        <rFont val="Arial"/>
        <family val="2"/>
      </rPr>
      <t xml:space="preserve">
</t>
    </r>
    <r>
      <rPr>
        <sz val="8"/>
        <rFont val="Arial"/>
        <family val="2"/>
      </rPr>
      <t xml:space="preserve">
</t>
    </r>
  </si>
  <si>
    <t xml:space="preserve">Tabell 4.1a    Prisbasbelopp samt maximalt belopp i rekryteringsbidrag för en 
                       studieperiod om 20 veckor med generellt bidrag </t>
  </si>
  <si>
    <t>Totalt
gymnasie-
nivå</t>
  </si>
  <si>
    <t xml:space="preserve">4                Rekryteringsbidrag </t>
  </si>
  <si>
    <t>Bidragsnivå</t>
  </si>
  <si>
    <t xml:space="preserve">Totalt </t>
  </si>
  <si>
    <t>Folkhög-
skola</t>
  </si>
  <si>
    <t xml:space="preserve">Komvux
</t>
  </si>
  <si>
    <t xml:space="preserve">Folkhög-
skola </t>
  </si>
  <si>
    <t xml:space="preserve">Antal
</t>
  </si>
  <si>
    <t xml:space="preserve">Andel
</t>
  </si>
  <si>
    <t>Kön
Avslagsgrund</t>
  </si>
  <si>
    <t>Kommun</t>
  </si>
  <si>
    <t>Grundskole-
och gym- 
nasienivå</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</si>
  <si>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</si>
  <si>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</si>
  <si>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</si>
  <si>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</si>
  <si>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</si>
  <si>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</si>
  <si>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</si>
  <si>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</si>
  <si>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</si>
  <si>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</si>
  <si>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</si>
  <si>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</si>
  <si>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</si>
  <si>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</si>
  <si>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</si>
  <si>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</si>
  <si>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</si>
  <si>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</si>
  <si>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</si>
  <si>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</si>
  <si>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</si>
  <si>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</si>
  <si>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</si>
  <si>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</si>
  <si>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</si>
  <si>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</si>
  <si>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</si>
  <si>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</si>
  <si>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</si>
  <si>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</si>
  <si>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</si>
  <si>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</si>
  <si>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</si>
  <si>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</si>
  <si>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</si>
  <si>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</si>
  <si>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</si>
  <si>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</si>
  <si>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</si>
  <si>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</si>
  <si>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</si>
  <si>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</si>
  <si>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</si>
  <si>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</si>
  <si>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</si>
  <si>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</si>
  <si>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</si>
  <si>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</si>
  <si>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</si>
  <si>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</si>
  <si>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</si>
  <si>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</si>
  <si>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</si>
  <si>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</si>
  <si>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</si>
  <si>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</si>
  <si>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</si>
  <si>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</si>
  <si>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</si>
  <si>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</si>
  <si>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</si>
  <si>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</si>
  <si>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</si>
  <si>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</si>
  <si>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</si>
  <si>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</si>
  <si>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</si>
  <si>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</si>
  <si>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</si>
  <si>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</si>
  <si>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</si>
  <si>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</si>
  <si>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</si>
  <si>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</si>
  <si>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</si>
  <si>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</si>
  <si>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</si>
  <si>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</si>
  <si>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</si>
  <si>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</si>
  <si>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</si>
  <si>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</si>
  <si>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</si>
  <si>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</si>
  <si>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</si>
  <si>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</si>
  <si>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</si>
  <si>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</si>
  <si>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</si>
  <si>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</si>
  <si>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</si>
  <si>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</si>
  <si>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</si>
  <si>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</si>
  <si>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</si>
  <si>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</si>
  <si>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</si>
  <si>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</si>
  <si>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</si>
  <si>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</si>
  <si>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</si>
  <si>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</si>
  <si>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</si>
  <si>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</si>
  <si>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</si>
  <si>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</si>
  <si>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</si>
  <si>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</si>
  <si>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</si>
  <si>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</si>
  <si>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</si>
  <si>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</si>
  <si>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</si>
  <si>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</si>
  <si>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</si>
  <si>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</si>
  <si>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</si>
  <si>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</si>
  <si>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</si>
  <si>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</si>
  <si>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</si>
  <si>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</si>
  <si>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</si>
  <si>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</si>
  <si>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</si>
  <si>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</si>
  <si>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</si>
  <si>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</si>
  <si>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</si>
  <si>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</si>
  <si>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</si>
  <si>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</si>
  <si>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</si>
  <si>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</si>
  <si>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</si>
  <si>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</si>
  <si>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</si>
  <si>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</si>
  <si>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</si>
  <si>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</si>
  <si>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</si>
  <si>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</si>
  <si>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</si>
  <si>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</si>
  <si>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</si>
  <si>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</si>
  <si>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</si>
  <si>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</si>
  <si>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</si>
  <si>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</si>
  <si>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</si>
  <si>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</si>
  <si>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</si>
  <si>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</si>
  <si>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</si>
  <si>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</si>
  <si>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</si>
  <si>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</si>
  <si>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</si>
  <si>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</si>
  <si>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</si>
  <si>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</si>
  <si>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</si>
  <si>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</si>
  <si>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</si>
  <si>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</si>
  <si>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</si>
  <si>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</si>
  <si>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</si>
  <si>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</si>
  <si>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</si>
  <si>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</si>
  <si>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</si>
  <si>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</si>
  <si>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</si>
  <si>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</si>
  <si>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</si>
  <si>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</si>
  <si>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</si>
  <si>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</si>
  <si>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</si>
  <si>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</si>
  <si>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</si>
  <si>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</si>
  <si>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</si>
  <si>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</si>
  <si>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</si>
  <si>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</si>
  <si>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</si>
  <si>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</si>
  <si>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</si>
  <si>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</si>
  <si>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</si>
  <si>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</si>
  <si>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</si>
  <si>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</si>
  <si>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</si>
  <si>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</si>
  <si>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</si>
  <si>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</si>
  <si>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</si>
  <si>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</si>
  <si>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</si>
  <si>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</si>
  <si>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</si>
  <si>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</si>
  <si>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</si>
  <si>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</si>
  <si>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</si>
  <si>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</si>
  <si>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</si>
  <si>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</si>
  <si>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</si>
  <si>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</si>
  <si>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</si>
  <si>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</si>
  <si>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</si>
  <si>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</si>
  <si>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</si>
  <si>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</si>
  <si>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</si>
  <si>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</si>
  <si>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</si>
  <si>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</si>
  <si>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</si>
  <si>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</si>
  <si>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</si>
  <si>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</si>
  <si>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</si>
  <si>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</si>
  <si>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</si>
  <si>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</si>
  <si>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</si>
  <si>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</si>
  <si>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</si>
  <si>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</si>
  <si>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</si>
  <si>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</si>
  <si>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</si>
  <si>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</si>
  <si>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</si>
  <si>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</si>
  <si>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</si>
  <si>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</si>
  <si>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</si>
  <si>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</si>
  <si>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</si>
  <si>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</si>
  <si>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</si>
  <si>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</si>
  <si>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</si>
  <si>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</si>
  <si>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</si>
  <si>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</si>
  <si>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</si>
  <si>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</si>
  <si>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</si>
  <si>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</si>
  <si>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</si>
  <si>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</si>
  <si>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</si>
  <si>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</si>
  <si>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</si>
  <si>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</si>
  <si>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</si>
  <si>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</si>
  <si>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</si>
  <si>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</si>
  <si>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</si>
  <si>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</si>
  <si>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</si>
  <si>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</si>
  <si>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</si>
  <si>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</si>
  <si>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</si>
  <si>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</si>
  <si>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</si>
  <si>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</si>
  <si>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Örkelljunga</t>
  </si>
  <si>
    <t>Örnsköldsvik</t>
  </si>
  <si>
    <t>Östersund</t>
  </si>
  <si>
    <t>Österåker</t>
  </si>
  <si>
    <t>Östhammar</t>
  </si>
  <si>
    <t>Östra Göinge</t>
  </si>
  <si>
    <t>Överkalix</t>
  </si>
  <si>
    <t>Övertorneå</t>
  </si>
  <si>
    <r>
      <t>Komvux</t>
    </r>
    <r>
      <rPr>
        <sz val="8.5"/>
        <rFont val="Arial"/>
        <family val="2"/>
      </rPr>
      <t xml:space="preserve">
</t>
    </r>
  </si>
  <si>
    <r>
      <t>Komvux</t>
    </r>
    <r>
      <rPr>
        <sz val="8.5"/>
        <rFont val="Arial"/>
        <family val="2"/>
      </rPr>
      <t xml:space="preserve">
</t>
    </r>
  </si>
  <si>
    <r>
      <t>Tabell 4.1b    Prisbasbelopp samt maximalt belopp i rekryteringsbidrag för en 
                       studieperiod om 20 veckor med det högre bidraget</t>
    </r>
    <r>
      <rPr>
        <b/>
        <vertAlign val="superscript"/>
        <sz val="10"/>
        <rFont val="Arial"/>
        <family val="2"/>
      </rPr>
      <t>1)</t>
    </r>
    <r>
      <rPr>
        <b/>
        <sz val="10"/>
        <rFont val="Arial"/>
        <family val="2"/>
      </rPr>
      <t xml:space="preserve"> </t>
    </r>
  </si>
  <si>
    <r>
      <t>20 - 24</t>
    </r>
    <r>
      <rPr>
        <vertAlign val="superscript"/>
        <sz val="8"/>
        <rFont val="Arial"/>
        <family val="2"/>
      </rPr>
      <t>1)</t>
    </r>
  </si>
  <si>
    <t xml:space="preserve">1)
</t>
  </si>
  <si>
    <t xml:space="preserve">Studiebidrag
</t>
  </si>
  <si>
    <r>
      <t>Studiebidrag</t>
    </r>
    <r>
      <rPr>
        <vertAlign val="subscript"/>
        <sz val="10"/>
        <rFont val="Arial"/>
        <family val="2"/>
      </rPr>
      <t xml:space="preserve">
</t>
    </r>
  </si>
  <si>
    <r>
      <t>0</t>
    </r>
    <r>
      <rPr>
        <sz val="8"/>
        <rFont val="Arial"/>
        <family val="2"/>
      </rPr>
      <t>75</t>
    </r>
  </si>
  <si>
    <r>
      <t>0</t>
    </r>
    <r>
      <rPr>
        <sz val="8"/>
        <rFont val="Arial"/>
        <family val="2"/>
      </rPr>
      <t>50</t>
    </r>
  </si>
  <si>
    <t>Tabell 4.9     forts.....</t>
  </si>
  <si>
    <t xml:space="preserve">          </t>
  </si>
  <si>
    <t>Totalt antal som fått avslag</t>
  </si>
  <si>
    <t>Totalt antal som har sökt</t>
  </si>
  <si>
    <r>
      <t>Prisbasbelopp</t>
    </r>
    <r>
      <rPr>
        <vertAlign val="superscript"/>
        <sz val="8"/>
        <rFont val="Arial"/>
        <family val="2"/>
      </rPr>
      <t xml:space="preserve">2)
</t>
    </r>
    <r>
      <rPr>
        <sz val="8"/>
        <rFont val="Arial"/>
        <family val="2"/>
      </rPr>
      <t>kr</t>
    </r>
    <r>
      <rPr>
        <vertAlign val="superscript"/>
        <sz val="8"/>
        <rFont val="Arial"/>
        <family val="2"/>
      </rPr>
      <t xml:space="preserve">
</t>
    </r>
    <r>
      <rPr>
        <sz val="8"/>
        <rFont val="Arial"/>
        <family val="2"/>
      </rPr>
      <t xml:space="preserve">
</t>
    </r>
  </si>
  <si>
    <r>
      <t>Rekryterings-
bidragets andel 
av totalt belopp 
i studiemedel</t>
    </r>
    <r>
      <rPr>
        <vertAlign val="superscript"/>
        <sz val="8"/>
        <rFont val="Arial"/>
        <family val="2"/>
      </rPr>
      <t>3)</t>
    </r>
    <r>
      <rPr>
        <sz val="8"/>
        <rFont val="Arial"/>
        <family val="2"/>
      </rPr>
      <t xml:space="preserve">, % </t>
    </r>
  </si>
  <si>
    <t>Totalt utbetalda belopp</t>
  </si>
  <si>
    <t>Generellt och högre bidrag</t>
  </si>
  <si>
    <t xml:space="preserve">    Kvinnor </t>
  </si>
  <si>
    <t xml:space="preserve">    Män</t>
  </si>
  <si>
    <r>
      <t>20 - 24</t>
    </r>
    <r>
      <rPr>
        <vertAlign val="superscript"/>
        <sz val="8.5"/>
        <rFont val="Arial"/>
        <family val="2"/>
      </rPr>
      <t>1)</t>
    </r>
  </si>
  <si>
    <t>Andel av
hela riket</t>
  </si>
  <si>
    <t xml:space="preserve">                  Recruitment grant</t>
  </si>
  <si>
    <t>Slut på veckor</t>
  </si>
  <si>
    <t>1 barn</t>
  </si>
  <si>
    <t>2 barn</t>
  </si>
  <si>
    <t>3 barn</t>
  </si>
  <si>
    <t xml:space="preserve">                       Price base amount and maximum amount of extra child allowance 
                       by a period of 20 weeks</t>
  </si>
  <si>
    <t>Första och andra halvåret</t>
  </si>
  <si>
    <r>
      <t xml:space="preserve">
Prisbasbelopp</t>
    </r>
    <r>
      <rPr>
        <vertAlign val="superscript"/>
        <sz val="8.5"/>
        <rFont val="Arial"/>
        <family val="2"/>
      </rPr>
      <t xml:space="preserve">1)
</t>
    </r>
    <r>
      <rPr>
        <sz val="8.5"/>
        <rFont val="Arial"/>
        <family val="2"/>
      </rPr>
      <t>kr</t>
    </r>
  </si>
  <si>
    <t>Skolform
Antal barn</t>
  </si>
  <si>
    <t>10 - 14</t>
  </si>
  <si>
    <t>Ålder 2006-12-31</t>
  </si>
  <si>
    <t>15 - 18</t>
  </si>
  <si>
    <r>
      <t>Tabell 4.10    Prisbasbelopp samt maximalt belopp i tilläggsbidrag</t>
    </r>
    <r>
      <rPr>
        <b/>
        <sz val="10"/>
        <rFont val="Arial"/>
        <family val="2"/>
      </rPr>
      <t xml:space="preserve"> för en 
                       studieperiod om 20 veckor  </t>
    </r>
  </si>
  <si>
    <r>
      <t>Totalt</t>
    </r>
    <r>
      <rPr>
        <vertAlign val="superscript"/>
        <sz val="8.5"/>
        <rFont val="Arial"/>
        <family val="2"/>
      </rPr>
      <t xml:space="preserve">
</t>
    </r>
    <r>
      <rPr>
        <sz val="8.5"/>
        <rFont val="Arial"/>
        <family val="2"/>
      </rPr>
      <t xml:space="preserve"> </t>
    </r>
  </si>
  <si>
    <t>Flickor</t>
  </si>
  <si>
    <t>Pojkar</t>
  </si>
  <si>
    <t>Uppgift saknas</t>
  </si>
  <si>
    <t xml:space="preserve">Första halvåret </t>
  </si>
  <si>
    <t>Andra halvåret</t>
  </si>
  <si>
    <t>Första halvåret</t>
  </si>
  <si>
    <t>Tilläggsbidrag</t>
  </si>
  <si>
    <t>Tilläggsbidrg</t>
  </si>
  <si>
    <t>Tabell 4.2a    Antal studerande som fått rekryteringsbidrag fördelade efter 
                       kön, målgrupp och typ av bidrag, 2006/07</t>
  </si>
  <si>
    <t>Tabell 4.2b    Utbetalda belopp i rekryteringsbidrag fördelade efter kön, målgrupp 
                       och typ av bidrag, 2006/07, mnkr</t>
  </si>
  <si>
    <t xml:space="preserve">                       Number of students receiving recruitment grant by 
                       sex, target group and type of grant, 2006/07</t>
  </si>
  <si>
    <t xml:space="preserve">                       Disbursed amount of recruitment grant by sex, target group 
                       and type of grant, 2006/07, SEK million</t>
  </si>
  <si>
    <t xml:space="preserve">Tabell 4.3    Antal studerande som fått rekryteringsbidrag fördelade efter 
                     kön, bidragsnivå, utbildningens nivå och skolform, 2006/07                     </t>
  </si>
  <si>
    <t xml:space="preserve">                     Number of students receiving recruitment grant by sex, level 
                     of grant, level of education and type of school, 2006/07</t>
  </si>
  <si>
    <t xml:space="preserve">Tabell 4.4     Antal studerande som har fått rekryteringsbidrag fördelade efter 
                      kön, utbildningens nivå, skolform och studietakt, 2006/07  </t>
  </si>
  <si>
    <t xml:space="preserve">Tabell 4.5a    Antal studerande som fått rekryteringsbidrag fördelade 
                      efter kön och ålder, 2006/07 </t>
  </si>
  <si>
    <t xml:space="preserve">                      Number of students receiving recruitment grant 
                      by sex and age, 2006/07</t>
  </si>
  <si>
    <t xml:space="preserve">Tabell 4.5b    Andel studerande per åldersgrupp som fått rekryteringsbidrag fördelade 
                       efter kön, utbildningens nivå och skolform, 2006/07, procent </t>
  </si>
  <si>
    <t xml:space="preserve">                       Relative share of students per age-group receiving recruitment grant 
                       by sex, level of education and type of school, 2006/07, per cent</t>
  </si>
  <si>
    <t xml:space="preserve">Ålder
2006-12-31
</t>
  </si>
  <si>
    <t>Ålder
2006-12-31</t>
  </si>
  <si>
    <t>Höstterminen 2006</t>
  </si>
  <si>
    <t>Vårterminen 2007</t>
  </si>
  <si>
    <t>Övrigt</t>
  </si>
  <si>
    <t>Saknar beslut om rätt till 
svenskt studiestöd</t>
  </si>
  <si>
    <t xml:space="preserve">                      Number of students receiving recruitment grant by sex 
                      and municipality, 2006/07</t>
  </si>
  <si>
    <t>Tabell 4.11a   Antal studerande med rekryteringsbidrag som fått 
                        tilläggsbidrag fördelade efter kön, skolform och 
                        antal barn, 2006/07</t>
  </si>
  <si>
    <r>
      <t xml:space="preserve">                        Number of students receiving </t>
    </r>
    <r>
      <rPr>
        <sz val="10"/>
        <rFont val="Arial"/>
        <family val="2"/>
      </rPr>
      <t>recruitment grant</t>
    </r>
    <r>
      <rPr>
        <sz val="10"/>
        <rFont val="Arial"/>
        <family val="0"/>
      </rPr>
      <t xml:space="preserve"> and 
                        extra child allowance by sex, type of school and 
                        number of children, 2006/07</t>
    </r>
  </si>
  <si>
    <t>Tabell 4.11b   Utbetalda belopp i tilläggsbidrag fördelade efter kön, 
                        skolform och antal barn, 2006/07, mnkr</t>
  </si>
  <si>
    <r>
      <t xml:space="preserve">                        Disbursed amount of extra child allowance</t>
    </r>
    <r>
      <rPr>
        <sz val="10"/>
        <rFont val="Arial"/>
        <family val="2"/>
      </rPr>
      <t xml:space="preserve"> </t>
    </r>
    <r>
      <rPr>
        <sz val="10"/>
        <rFont val="Arial"/>
        <family val="0"/>
      </rPr>
      <t>by sex, type of 
                        school and number of children, 2006/07, SEK million</t>
    </r>
  </si>
  <si>
    <r>
      <t xml:space="preserve">                       Number of students receiving </t>
    </r>
    <r>
      <rPr>
        <sz val="10"/>
        <rFont val="Arial"/>
        <family val="2"/>
      </rPr>
      <t>recruitment grant</t>
    </r>
    <r>
      <rPr>
        <sz val="10"/>
        <rFont val="Arial"/>
        <family val="0"/>
      </rPr>
      <t xml:space="preserve"> 
                       and extra child allowance by sex and age, 2006/07</t>
    </r>
  </si>
  <si>
    <t>Tabell 4.13    Antal barn, vars föräldrar fått rekryteringsbidrag och tilläggsbidrag, 
                       fördelade efter kön och ålder, 2006/07</t>
  </si>
  <si>
    <r>
      <t xml:space="preserve">                       Number of children with parents who receive </t>
    </r>
    <r>
      <rPr>
        <sz val="10"/>
        <rFont val="Arial"/>
        <family val="2"/>
      </rPr>
      <t xml:space="preserve">recruitment grant </t>
    </r>
    <r>
      <rPr>
        <sz val="10"/>
        <rFont val="Arial"/>
        <family val="0"/>
      </rPr>
      <t>and 
                       extra child allowance, by sex and age, 2006/07</t>
    </r>
  </si>
  <si>
    <t xml:space="preserve">1)   En studerande kan få rekryteringsbidrag tidigast från och med det år han/hon fyller 
      25 år. De som befinner sig i  åldersgruppen 20–24 år har påbörjat sina studier med 
      rekryteringsbidrag under vårterminen 2007, det vill säga det år de fyller 25 år. 
2)   Nettoräknat antal studerande med rekryteringsbidrag. Antalet blir högre i de tabeller
      där antalet studerande fördelas på olika undergrupper som utbildningsnivå, studietakt 
      och skolform och sedan summeras eftersom en studerande då kan förekomma i flera 
      undergrupper. </t>
  </si>
  <si>
    <t>1)   En studerande kan få rekryteringsbidrag tidigast från och med det år han/hon fyller 
      25 år. De som befinner sig i  åldersgruppen 20–24 år har påbörjat sina studier med 
      rekryteringsbidrag under vårterminen 2007, det vill säga under det år de fyller 25 år.
2)   Avser nettoräknat antal studerande med rekryteringsbidrag.</t>
  </si>
  <si>
    <r>
      <t>Tabell 4.8    Antal studerande som har fått rekryteringsbidrag fördelade efter 
                     utbildningens nivå, kön, region och län</t>
    </r>
    <r>
      <rPr>
        <b/>
        <sz val="10"/>
        <rFont val="Arial"/>
        <family val="2"/>
      </rPr>
      <t>, 2006/07</t>
    </r>
  </si>
  <si>
    <t xml:space="preserve">1)    Avser nettoräknat antal studerande per län. </t>
  </si>
  <si>
    <r>
      <t>Totalt</t>
    </r>
    <r>
      <rPr>
        <vertAlign val="superscript"/>
        <sz val="8.5"/>
        <rFont val="Arial"/>
        <family val="2"/>
      </rPr>
      <t>1)</t>
    </r>
  </si>
  <si>
    <t xml:space="preserve">                     Number of students receiving recruitment grant by level of education, 
                     sex, region and county, 2006/07</t>
  </si>
  <si>
    <t xml:space="preserve">1)   Beräkningen av tilläggsbidrag grundas på prisbasbeloppet enligt lagen om allmän försäkring. 
2)   Beloppen gäller vid heltidsstudier. För studerande som har vårdnadsansvar för fler än tre barn 
      tillkommer ett belopp för varje barn därutöver. År 2007 är detta belopp 800 kronor vid 
      20 veckorsheltisstudier.     </t>
  </si>
  <si>
    <t>54-årsregeln</t>
  </si>
  <si>
    <t xml:space="preserve">                       Price base amount and maximum amount of recruitment grant by a period 
                       of 20 weeks, basic grant</t>
  </si>
  <si>
    <t xml:space="preserve">                       Price base amount and maximum amount of recruitment grant by a 
                       period of 20 weeks, higher grant            </t>
  </si>
  <si>
    <t>1)   För att en studerande ska ha rätt till det högre bidragsbeloppet ska inkomsten under de tolv 
      månaderna närmast före studiernas början ha uppgått till minst 415 procent av det prisbasbelopp 
      som gäller det år då studierna påbörjas (167 245 kronor 2007).   
2)   Beräkningen av rekryteringsbidrag grundas på prisbasbeloppet enligt lagen om allmän försäkring.
3)   Totalt belopp i studiemedel innefattande studiebidrag och grundlån.</t>
  </si>
  <si>
    <t xml:space="preserve">                      Number of students receiving recruitment grant by sex, level 
                      of education, type of school and study tempo, 2006/07</t>
  </si>
  <si>
    <t xml:space="preserve">                      Number of students receiving reduced recruitment grant due to income 
                      by sex, level of education and study tempo, 2006/07</t>
  </si>
  <si>
    <t>Totalt antal
studerande 
med 50-100 %
studietakt</t>
  </si>
  <si>
    <t xml:space="preserve">Andel som 
fått bidraget
reducerat
</t>
  </si>
  <si>
    <t>Tabell 4.7     Antal personer som sökt rekryteringsbidrag och antal som fått avslag 
                      fördelade efter utbildningens nivå och kön, 2006/07</t>
  </si>
  <si>
    <t xml:space="preserve">                      Number of applicants for recruitment grant and number of 
                      rejected applications by level of education and sex, 2006/07</t>
  </si>
  <si>
    <t>Rekryteringsbidraget upphörde 2006</t>
  </si>
  <si>
    <t>1)   Nettoräknat antal avseende utbildningens nivå.
2)   Andelen sökande som har fått avslag är betydligt högre läsåret 2006/07 än tidigare. Det beror på att många sökande 
      fick avslag i och med att rekryteringsbidraget avskaffades 2006.
3)   En ansökan kan avslås på flera grunder. Här redovisas de vanligaste orsakerna till avslag.</t>
  </si>
  <si>
    <r>
      <t xml:space="preserve"> Maximalt bidragsbelopp, kr</t>
    </r>
    <r>
      <rPr>
        <vertAlign val="superscript"/>
        <sz val="8.5"/>
        <rFont val="Arial"/>
        <family val="2"/>
      </rPr>
      <t>2)</t>
    </r>
  </si>
  <si>
    <t xml:space="preserve">  1 barn</t>
  </si>
  <si>
    <t xml:space="preserve">  2 barn</t>
  </si>
  <si>
    <t xml:space="preserve">  3 barn</t>
  </si>
  <si>
    <t xml:space="preserve">  4 barn eller fler </t>
  </si>
  <si>
    <t>Tabell 4.12    Antal studerande med rekryteringsbidrag som fått 
                       tilläggsbidrag fördelade efter kön och ålder, 2006/07</t>
  </si>
  <si>
    <t xml:space="preserve">1)   En studerande kan få rekryteringsbidrag tidigast från och med det år han/hon 
      fyller 25 år. De som befinner sig i åldersgruppen 20–24 år har påbörjat sina studier 
      med rekryteringsbidrag under vårterminen 2007 det vill säga det år de fyller 25 år. 
2)   Nettoräknat antal studerande med tilläggsbidrag. Antalet blir högre i de tabeller 
      där antalet studerande fördelas på olika undergrupper som skolform och sedan 
      summeras eftersom en studerande då kan förekomma i flera undergrupper. </t>
  </si>
  <si>
    <r>
      <t>0</t>
    </r>
    <r>
      <rPr>
        <sz val="8.5"/>
        <rFont val="Arial"/>
        <family val="2"/>
      </rPr>
      <t xml:space="preserve">0 - </t>
    </r>
    <r>
      <rPr>
        <sz val="8.5"/>
        <color indexed="9"/>
        <rFont val="Arial"/>
        <family val="2"/>
      </rPr>
      <t>0</t>
    </r>
    <r>
      <rPr>
        <sz val="8.5"/>
        <rFont val="Arial"/>
        <family val="2"/>
      </rPr>
      <t xml:space="preserve">4 </t>
    </r>
  </si>
  <si>
    <r>
      <t>0</t>
    </r>
    <r>
      <rPr>
        <sz val="8.5"/>
        <rFont val="Arial"/>
        <family val="2"/>
      </rPr>
      <t xml:space="preserve">5 - </t>
    </r>
    <r>
      <rPr>
        <sz val="8.5"/>
        <color indexed="9"/>
        <rFont val="Arial"/>
        <family val="2"/>
      </rPr>
      <t>0</t>
    </r>
    <r>
      <rPr>
        <sz val="8.5"/>
        <rFont val="Arial"/>
        <family val="2"/>
      </rPr>
      <t>9</t>
    </r>
  </si>
  <si>
    <r>
      <t>Kön
Studietakt
i % av heltid</t>
    </r>
    <r>
      <rPr>
        <vertAlign val="superscript"/>
        <sz val="8.5"/>
        <rFont val="Arial"/>
        <family val="2"/>
      </rPr>
      <t xml:space="preserve">3)
</t>
    </r>
  </si>
  <si>
    <t xml:space="preserve">1)   Materialet är sekretessgranskat vilket innebär att enskilda celler med antal = 1 har ersatts med 0 (-) och 
      antal = 2 har ersatts med 3.
2)   Redovisningen gäller beslut om reducerat rekryteringsbidrag som grundar sig på den studerandes
      uppgift om beräknad inkomst under studietiden. En kontroll mot taxeringsregistret görs i efterhand.
3)   För studerande som studerar med 20 procents studietakt påverkar inte inkomster rätten till studiestöd, 
      därför ingår inte de i denna redovisning. </t>
  </si>
  <si>
    <r>
      <t xml:space="preserve">Tabell 4.6     Antal studerande som har fått reducerat rekryteringsbidrag på grund av 
                      inkomst fördelade efter kön, utbildningens nivå och studietakt, 2006/07 </t>
    </r>
    <r>
      <rPr>
        <b/>
        <vertAlign val="superscript"/>
        <sz val="10"/>
        <rFont val="Arial"/>
        <family val="2"/>
      </rPr>
      <t xml:space="preserve">1)2)  </t>
    </r>
  </si>
  <si>
    <r>
      <t xml:space="preserve">Avslagsgrund </t>
    </r>
    <r>
      <rPr>
        <b/>
        <vertAlign val="superscript"/>
        <sz val="8.5"/>
        <rFont val="Arial"/>
        <family val="2"/>
      </rPr>
      <t>3)</t>
    </r>
  </si>
  <si>
    <t>1)   Avser den kommun vars budget för rekryteringsbidrag studiestödet har belastat.
2)   Materialet är sekretessgranskat vilket innebär att enskilda celler med antal = 1
      har ersatts med 0 (-) och antal = 2 har ersatts med 3.</t>
  </si>
  <si>
    <r>
      <t>Tabell 4.9     Antal studerande som har fått rekryteringsbidrag 
                      fördelade efter kön och kommun</t>
    </r>
    <r>
      <rPr>
        <b/>
        <vertAlign val="superscript"/>
        <sz val="10"/>
        <rFont val="Arial"/>
        <family val="2"/>
      </rPr>
      <t>1)</t>
    </r>
    <r>
      <rPr>
        <b/>
        <sz val="10"/>
        <rFont val="Arial"/>
        <family val="2"/>
      </rPr>
      <t xml:space="preserve">, 2006/07 </t>
    </r>
    <r>
      <rPr>
        <b/>
        <vertAlign val="superscript"/>
        <sz val="10"/>
        <rFont val="Arial"/>
        <family val="2"/>
      </rPr>
      <t>2)</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</si>
</sst>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s>
  <fonts count="23">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b/>
      <sz val="8.5"/>
      <name val="Arial"/>
      <family val="2"/>
    </font>
    <font>
      <sz val="8"/>
      <name val="Arial"/>
      <family val="2"/>
    </font>
    <font>
      <b/>
      <sz val="8"/>
      <name val="Arial"/>
      <family val="2"/>
    </font>
    <font>
      <vertAlign val="superscript"/>
      <sz val="8"/>
      <name val="Arial"/>
      <family val="2"/>
    </font>
    <font>
      <sz val="12"/>
      <name val="Arial"/>
      <family val="2"/>
    </font>
    <font>
      <b/>
      <vertAlign val="superscript"/>
      <sz val="8.5"/>
      <name val="Arial"/>
      <family val="2"/>
    </font>
    <font>
      <vertAlign val="subscript"/>
      <sz val="10"/>
      <name val="Arial"/>
      <family val="2"/>
    </font>
    <font>
      <sz val="8"/>
      <color indexed="9"/>
      <name val="Arial"/>
      <family val="2"/>
    </font>
    <font>
      <u val="single"/>
      <sz val="10"/>
      <color indexed="12"/>
      <name val="Arial"/>
      <family val="0"/>
    </font>
    <font>
      <u val="single"/>
      <sz val="10"/>
      <color indexed="36"/>
      <name val="Arial"/>
      <family val="0"/>
    </font>
    <font>
      <sz val="8"/>
      <color indexed="22"/>
      <name val="Arial"/>
      <family val="2"/>
    </font>
    <font>
      <sz val="10"/>
      <color indexed="10"/>
      <name val="Arial"/>
      <family val="0"/>
    </font>
    <font>
      <sz val="8.5"/>
      <color indexed="8"/>
      <name val="Arial"/>
      <family val="2"/>
    </font>
    <font>
      <sz val="8"/>
      <color indexed="8"/>
      <name val="Verdana"/>
      <family val="2"/>
    </font>
    <font>
      <sz val="8.5"/>
      <color indexed="9"/>
      <name val="Arial"/>
      <family val="2"/>
    </font>
    <font>
      <b/>
      <sz val="8.5"/>
      <color indexed="8"/>
      <name val="Arial"/>
      <family val="2"/>
    </font>
    <font>
      <sz val="8"/>
      <name val="Tahoma"/>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7">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 xfId="0" applyFont="1" applyBorder="1" applyAlignment="1">
      <alignment horizontal="left" indent="1"/>
    </xf>
    <xf numFmtId="0" fontId="3" fillId="0" borderId="1"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3" fillId="0" borderId="1" xfId="0" applyFont="1" applyBorder="1" applyAlignment="1">
      <alignment horizontal="right" vertical="top" wrapText="1"/>
    </xf>
    <xf numFmtId="0" fontId="2" fillId="0" borderId="0" xfId="0" applyFont="1" applyBorder="1" applyAlignment="1">
      <alignment wrapText="1"/>
    </xf>
    <xf numFmtId="0" fontId="7" fillId="0" borderId="0" xfId="0" applyFont="1" applyAlignment="1">
      <alignment wrapText="1"/>
    </xf>
    <xf numFmtId="0" fontId="7" fillId="0" borderId="2" xfId="0" applyFont="1" applyBorder="1" applyAlignment="1">
      <alignment wrapText="1"/>
    </xf>
    <xf numFmtId="0" fontId="0" fillId="0" borderId="0" xfId="0" applyBorder="1" applyAlignment="1">
      <alignment wrapText="1"/>
    </xf>
    <xf numFmtId="0" fontId="7" fillId="0" borderId="0" xfId="0" applyFont="1" applyAlignment="1">
      <alignment/>
    </xf>
    <xf numFmtId="0" fontId="8" fillId="0" borderId="0" xfId="0" applyFont="1" applyAlignment="1">
      <alignment/>
    </xf>
    <xf numFmtId="0" fontId="8" fillId="0" borderId="0" xfId="0" applyFont="1" applyAlignment="1">
      <alignment wrapText="1"/>
    </xf>
    <xf numFmtId="0" fontId="7" fillId="0" borderId="0" xfId="0" applyFont="1" applyAlignment="1">
      <alignment/>
    </xf>
    <xf numFmtId="0" fontId="7" fillId="0" borderId="1" xfId="0" applyFont="1" applyBorder="1" applyAlignment="1">
      <alignment/>
    </xf>
    <xf numFmtId="0" fontId="7" fillId="0" borderId="0" xfId="0" applyFont="1" applyAlignment="1">
      <alignment horizontal="left" indent="1"/>
    </xf>
    <xf numFmtId="0" fontId="7" fillId="0" borderId="1" xfId="0" applyFont="1" applyBorder="1" applyAlignment="1">
      <alignment horizontal="left" indent="1"/>
    </xf>
    <xf numFmtId="0" fontId="0" fillId="0" borderId="0" xfId="0" applyBorder="1" applyAlignment="1">
      <alignment horizontal="left"/>
    </xf>
    <xf numFmtId="0" fontId="7" fillId="0" borderId="1" xfId="0" applyFont="1" applyBorder="1" applyAlignment="1">
      <alignment wrapText="1"/>
    </xf>
    <xf numFmtId="0" fontId="7" fillId="0" borderId="0" xfId="0" applyFont="1" applyBorder="1" applyAlignment="1">
      <alignment/>
    </xf>
    <xf numFmtId="0" fontId="7" fillId="0" borderId="0" xfId="0" applyFont="1" applyAlignment="1">
      <alignment horizontal="left"/>
    </xf>
    <xf numFmtId="3" fontId="7" fillId="0" borderId="0" xfId="0" applyNumberFormat="1" applyFont="1" applyAlignment="1">
      <alignment horizontal="right"/>
    </xf>
    <xf numFmtId="3" fontId="7" fillId="0" borderId="0" xfId="0" applyNumberFormat="1" applyFont="1" applyAlignment="1">
      <alignment/>
    </xf>
    <xf numFmtId="0" fontId="7" fillId="0" borderId="0" xfId="0" applyFont="1" applyBorder="1" applyAlignment="1">
      <alignment horizontal="left"/>
    </xf>
    <xf numFmtId="3" fontId="7" fillId="0" borderId="0" xfId="0" applyNumberFormat="1" applyFont="1" applyBorder="1" applyAlignment="1">
      <alignment/>
    </xf>
    <xf numFmtId="0" fontId="7" fillId="0" borderId="1" xfId="0" applyFont="1" applyBorder="1" applyAlignment="1">
      <alignment horizontal="left"/>
    </xf>
    <xf numFmtId="3" fontId="7" fillId="0" borderId="1" xfId="0" applyNumberFormat="1" applyFont="1" applyBorder="1" applyAlignment="1">
      <alignment/>
    </xf>
    <xf numFmtId="0" fontId="7" fillId="0" borderId="2" xfId="0" applyFont="1" applyBorder="1" applyAlignment="1">
      <alignment/>
    </xf>
    <xf numFmtId="0" fontId="7" fillId="0" borderId="1" xfId="0" applyFont="1" applyBorder="1" applyAlignment="1">
      <alignment horizontal="right"/>
    </xf>
    <xf numFmtId="0" fontId="7" fillId="0" borderId="1" xfId="0" applyFont="1" applyBorder="1" applyAlignment="1">
      <alignment horizontal="right" wrapText="1"/>
    </xf>
    <xf numFmtId="0" fontId="8"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right" wrapText="1"/>
    </xf>
    <xf numFmtId="165" fontId="7" fillId="0" borderId="0" xfId="0" applyNumberFormat="1" applyFont="1" applyAlignment="1">
      <alignment/>
    </xf>
    <xf numFmtId="0" fontId="7"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7" fillId="0" borderId="3" xfId="0" applyFont="1" applyBorder="1" applyAlignment="1">
      <alignment horizontal="right" wrapText="1"/>
    </xf>
    <xf numFmtId="0" fontId="7" fillId="0" borderId="0" xfId="0" applyFont="1" applyBorder="1" applyAlignment="1">
      <alignment/>
    </xf>
    <xf numFmtId="0" fontId="6" fillId="0" borderId="0" xfId="0" applyFont="1" applyBorder="1" applyAlignment="1">
      <alignment wrapText="1"/>
    </xf>
    <xf numFmtId="3" fontId="3" fillId="0" borderId="1" xfId="0" applyNumberFormat="1" applyFont="1" applyBorder="1" applyAlignment="1">
      <alignment/>
    </xf>
    <xf numFmtId="164" fontId="7" fillId="0" borderId="0" xfId="0" applyNumberFormat="1" applyFont="1" applyBorder="1" applyAlignment="1">
      <alignment/>
    </xf>
    <xf numFmtId="3" fontId="3" fillId="0" borderId="0" xfId="0" applyNumberFormat="1" applyFont="1" applyBorder="1" applyAlignment="1">
      <alignment horizontal="right" wrapText="1"/>
    </xf>
    <xf numFmtId="3" fontId="3" fillId="0" borderId="0" xfId="0" applyNumberFormat="1" applyFont="1" applyAlignment="1">
      <alignment horizontal="right"/>
    </xf>
    <xf numFmtId="3" fontId="6" fillId="0" borderId="0" xfId="0" applyNumberFormat="1" applyFont="1" applyAlignment="1">
      <alignment horizontal="right"/>
    </xf>
    <xf numFmtId="3" fontId="0" fillId="0" borderId="0" xfId="0" applyNumberFormat="1" applyBorder="1" applyAlignment="1">
      <alignment/>
    </xf>
    <xf numFmtId="165" fontId="7" fillId="0" borderId="0" xfId="0" applyNumberFormat="1" applyFont="1" applyBorder="1" applyAlignment="1">
      <alignment/>
    </xf>
    <xf numFmtId="3" fontId="8" fillId="0" borderId="0" xfId="0" applyNumberFormat="1" applyFont="1" applyAlignment="1">
      <alignment horizontal="right"/>
    </xf>
    <xf numFmtId="3" fontId="7" fillId="0" borderId="0" xfId="0" applyNumberFormat="1" applyFont="1" applyAlignment="1">
      <alignment horizontal="right" wrapText="1"/>
    </xf>
    <xf numFmtId="3" fontId="3" fillId="0" borderId="0" xfId="0" applyNumberFormat="1" applyFont="1" applyBorder="1" applyAlignment="1">
      <alignment horizontal="right"/>
    </xf>
    <xf numFmtId="164" fontId="3" fillId="0" borderId="0" xfId="0" applyNumberFormat="1" applyFont="1" applyAlignment="1">
      <alignment/>
    </xf>
    <xf numFmtId="0" fontId="7"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7" fillId="0" borderId="2" xfId="0" applyFont="1" applyBorder="1" applyAlignment="1">
      <alignment/>
    </xf>
    <xf numFmtId="0" fontId="7" fillId="0" borderId="3" xfId="0" applyFont="1" applyBorder="1" applyAlignment="1">
      <alignment wrapText="1"/>
    </xf>
    <xf numFmtId="0" fontId="0" fillId="0" borderId="1" xfId="0" applyBorder="1" applyAlignment="1">
      <alignment/>
    </xf>
    <xf numFmtId="0" fontId="0" fillId="0" borderId="1" xfId="0" applyBorder="1" applyAlignment="1">
      <alignment/>
    </xf>
    <xf numFmtId="0" fontId="3" fillId="0" borderId="0" xfId="0" applyFont="1" applyAlignment="1">
      <alignment horizontal="left" wrapText="1" indent="1"/>
    </xf>
    <xf numFmtId="0" fontId="3"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horizontal="right" wrapText="1"/>
    </xf>
    <xf numFmtId="3" fontId="4" fillId="0" borderId="0" xfId="0" applyNumberFormat="1" applyFont="1" applyAlignment="1">
      <alignment/>
    </xf>
    <xf numFmtId="0" fontId="6" fillId="0" borderId="0" xfId="0" applyFont="1" applyAlignment="1">
      <alignment wrapText="1"/>
    </xf>
    <xf numFmtId="0" fontId="6" fillId="0" borderId="0" xfId="0" applyFont="1" applyAlignment="1">
      <alignment horizontal="left"/>
    </xf>
    <xf numFmtId="0" fontId="7" fillId="0" borderId="0" xfId="0" applyFont="1" applyBorder="1" applyAlignment="1">
      <alignment horizontal="left" wrapText="1"/>
    </xf>
    <xf numFmtId="0" fontId="7" fillId="0" borderId="2" xfId="0" applyFont="1" applyBorder="1" applyAlignment="1">
      <alignment horizontal="right" wrapText="1"/>
    </xf>
    <xf numFmtId="0" fontId="7" fillId="0" borderId="3" xfId="0" applyFont="1" applyBorder="1" applyAlignment="1">
      <alignment horizontal="right"/>
    </xf>
    <xf numFmtId="0" fontId="0" fillId="0" borderId="2" xfId="0" applyBorder="1" applyAlignment="1">
      <alignment horizontal="right"/>
    </xf>
    <xf numFmtId="0" fontId="3" fillId="0" borderId="0" xfId="0" applyFont="1" applyAlignment="1">
      <alignment/>
    </xf>
    <xf numFmtId="0" fontId="3" fillId="0" borderId="0" xfId="0" applyFont="1" applyBorder="1" applyAlignment="1">
      <alignment wrapText="1"/>
    </xf>
    <xf numFmtId="3" fontId="7" fillId="0" borderId="0" xfId="0" applyNumberFormat="1" applyFont="1" applyBorder="1" applyAlignment="1">
      <alignment horizontal="left"/>
    </xf>
    <xf numFmtId="0" fontId="0" fillId="0" borderId="3" xfId="0" applyBorder="1" applyAlignment="1">
      <alignment horizontal="right"/>
    </xf>
    <xf numFmtId="0" fontId="7" fillId="0" borderId="2" xfId="0" applyFont="1" applyBorder="1" applyAlignment="1">
      <alignment horizontal="right"/>
    </xf>
    <xf numFmtId="49" fontId="7" fillId="0" borderId="0" xfId="0" applyNumberFormat="1" applyFont="1" applyAlignment="1">
      <alignment horizontal="left"/>
    </xf>
    <xf numFmtId="0" fontId="3" fillId="0" borderId="2" xfId="0" applyFont="1" applyBorder="1" applyAlignment="1">
      <alignment horizontal="left"/>
    </xf>
    <xf numFmtId="0" fontId="3" fillId="0" borderId="2" xfId="0" applyFont="1" applyBorder="1" applyAlignment="1">
      <alignment horizontal="left" wrapText="1"/>
    </xf>
    <xf numFmtId="0" fontId="7" fillId="0" borderId="0" xfId="0" applyFont="1" applyBorder="1" applyAlignment="1">
      <alignment horizontal="left" indent="1"/>
    </xf>
    <xf numFmtId="0" fontId="3" fillId="0" borderId="2" xfId="0" applyFont="1" applyBorder="1" applyAlignment="1">
      <alignment wrapText="1"/>
    </xf>
    <xf numFmtId="0" fontId="4" fillId="0" borderId="3" xfId="0" applyFont="1" applyBorder="1" applyAlignment="1">
      <alignment horizontal="left" wrapText="1"/>
    </xf>
    <xf numFmtId="3" fontId="7" fillId="0" borderId="2" xfId="0" applyNumberFormat="1" applyFont="1" applyBorder="1" applyAlignment="1">
      <alignment/>
    </xf>
    <xf numFmtId="164" fontId="7" fillId="0" borderId="2" xfId="0" applyNumberFormat="1" applyFont="1" applyBorder="1" applyAlignment="1">
      <alignment/>
    </xf>
    <xf numFmtId="164" fontId="7" fillId="0" borderId="1" xfId="0" applyNumberFormat="1" applyFont="1" applyBorder="1" applyAlignment="1">
      <alignment/>
    </xf>
    <xf numFmtId="3" fontId="7" fillId="0" borderId="0" xfId="0" applyNumberFormat="1" applyFont="1" applyBorder="1" applyAlignment="1">
      <alignment horizontal="right"/>
    </xf>
    <xf numFmtId="0" fontId="7" fillId="0" borderId="2" xfId="0" applyFont="1" applyBorder="1" applyAlignment="1">
      <alignment horizontal="left"/>
    </xf>
    <xf numFmtId="0" fontId="1" fillId="0" borderId="0" xfId="0" applyFont="1" applyAlignment="1">
      <alignment/>
    </xf>
    <xf numFmtId="0" fontId="4" fillId="0" borderId="0" xfId="0" applyFont="1" applyAlignment="1">
      <alignment/>
    </xf>
    <xf numFmtId="165" fontId="7" fillId="0" borderId="1" xfId="0" applyNumberFormat="1" applyFont="1" applyBorder="1" applyAlignment="1">
      <alignment/>
    </xf>
    <xf numFmtId="0" fontId="3" fillId="0" borderId="0" xfId="0" applyFont="1" applyAlignment="1">
      <alignment horizontal="right"/>
    </xf>
    <xf numFmtId="1" fontId="7"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49" fontId="13" fillId="0" borderId="0" xfId="0" applyNumberFormat="1" applyFont="1" applyAlignment="1">
      <alignment horizontal="left"/>
    </xf>
    <xf numFmtId="0" fontId="8" fillId="0" borderId="0" xfId="0" applyFont="1" applyAlignment="1">
      <alignment horizontal="left"/>
    </xf>
    <xf numFmtId="3" fontId="8" fillId="0" borderId="0" xfId="0" applyNumberFormat="1" applyFont="1" applyBorder="1" applyAlignment="1">
      <alignment/>
    </xf>
    <xf numFmtId="49" fontId="16"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wrapText="1"/>
    </xf>
    <xf numFmtId="49" fontId="7" fillId="0" borderId="0" xfId="0" applyNumberFormat="1" applyFont="1" applyFill="1" applyBorder="1" applyAlignment="1">
      <alignment vertical="top" wrapText="1"/>
    </xf>
    <xf numFmtId="3" fontId="2" fillId="0" borderId="0" xfId="0" applyNumberFormat="1" applyFont="1" applyBorder="1" applyAlignment="1">
      <alignment/>
    </xf>
    <xf numFmtId="3" fontId="8" fillId="0" borderId="0" xfId="0" applyNumberFormat="1" applyFont="1" applyAlignment="1">
      <alignment/>
    </xf>
    <xf numFmtId="0" fontId="2" fillId="0" borderId="0" xfId="0" applyFont="1" applyAlignment="1">
      <alignment/>
    </xf>
    <xf numFmtId="3" fontId="2" fillId="0" borderId="0" xfId="0" applyNumberFormat="1" applyFont="1" applyBorder="1" applyAlignment="1">
      <alignment wrapText="1"/>
    </xf>
    <xf numFmtId="0" fontId="2" fillId="0" borderId="0" xfId="0" applyFont="1" applyBorder="1" applyAlignment="1">
      <alignment/>
    </xf>
    <xf numFmtId="165" fontId="8" fillId="0" borderId="0" xfId="0" applyNumberFormat="1" applyFont="1" applyAlignment="1">
      <alignment/>
    </xf>
    <xf numFmtId="165" fontId="8" fillId="0" borderId="0" xfId="0" applyNumberFormat="1" applyFont="1" applyBorder="1" applyAlignment="1">
      <alignment/>
    </xf>
    <xf numFmtId="0" fontId="8" fillId="0" borderId="0" xfId="0"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3" fontId="6" fillId="0" borderId="0" xfId="0" applyNumberFormat="1" applyFont="1" applyBorder="1" applyAlignment="1">
      <alignment horizontal="right" wrapText="1"/>
    </xf>
    <xf numFmtId="49" fontId="7" fillId="0" borderId="1" xfId="0" applyNumberFormat="1" applyFont="1" applyBorder="1" applyAlignment="1">
      <alignment horizontal="left"/>
    </xf>
    <xf numFmtId="3" fontId="3" fillId="0" borderId="1" xfId="0" applyNumberFormat="1" applyFont="1" applyBorder="1" applyAlignment="1">
      <alignment horizontal="right"/>
    </xf>
    <xf numFmtId="0" fontId="6" fillId="0" borderId="0" xfId="0" applyFont="1" applyBorder="1" applyAlignment="1">
      <alignment/>
    </xf>
    <xf numFmtId="3" fontId="8" fillId="0" borderId="0" xfId="0" applyNumberFormat="1" applyFont="1" applyAlignment="1">
      <alignment horizontal="right" wrapText="1"/>
    </xf>
    <xf numFmtId="49" fontId="13" fillId="0" borderId="1" xfId="0" applyNumberFormat="1" applyFont="1" applyBorder="1" applyAlignment="1">
      <alignment horizontal="left"/>
    </xf>
    <xf numFmtId="49" fontId="7" fillId="0" borderId="0" xfId="0" applyNumberFormat="1" applyFont="1" applyFill="1" applyBorder="1" applyAlignment="1">
      <alignment horizontal="right" wrapText="1"/>
    </xf>
    <xf numFmtId="3" fontId="7" fillId="0" borderId="1" xfId="0" applyNumberFormat="1" applyFont="1" applyBorder="1" applyAlignment="1">
      <alignment horizontal="right"/>
    </xf>
    <xf numFmtId="49" fontId="13" fillId="0" borderId="3" xfId="0" applyNumberFormat="1" applyFont="1" applyBorder="1" applyAlignment="1">
      <alignment horizontal="left"/>
    </xf>
    <xf numFmtId="3" fontId="8" fillId="0" borderId="0" xfId="0" applyNumberFormat="1" applyFont="1" applyBorder="1" applyAlignment="1">
      <alignment horizontal="right" wrapText="1"/>
    </xf>
    <xf numFmtId="0" fontId="8" fillId="0" borderId="0" xfId="0" applyFont="1" applyBorder="1" applyAlignment="1">
      <alignment horizontal="right" wrapText="1"/>
    </xf>
    <xf numFmtId="0" fontId="9" fillId="0" borderId="0" xfId="0" applyFont="1" applyAlignment="1">
      <alignment/>
    </xf>
    <xf numFmtId="165" fontId="6" fillId="0" borderId="0" xfId="0" applyNumberFormat="1" applyFont="1" applyAlignment="1">
      <alignment/>
    </xf>
    <xf numFmtId="165" fontId="6" fillId="0" borderId="0" xfId="0" applyNumberFormat="1" applyFont="1" applyBorder="1" applyAlignment="1">
      <alignment/>
    </xf>
    <xf numFmtId="165" fontId="3" fillId="0" borderId="1" xfId="0" applyNumberFormat="1" applyFont="1" applyBorder="1" applyAlignment="1">
      <alignment/>
    </xf>
    <xf numFmtId="165" fontId="3" fillId="0" borderId="0" xfId="0" applyNumberFormat="1" applyFont="1" applyAlignment="1">
      <alignment horizontal="right"/>
    </xf>
    <xf numFmtId="164" fontId="8" fillId="0" borderId="0" xfId="0" applyNumberFormat="1" applyFont="1" applyAlignment="1">
      <alignment/>
    </xf>
    <xf numFmtId="164" fontId="7" fillId="0" borderId="0" xfId="0" applyNumberFormat="1" applyFont="1" applyAlignment="1">
      <alignment/>
    </xf>
    <xf numFmtId="164" fontId="8" fillId="0" borderId="0" xfId="0" applyNumberFormat="1" applyFont="1" applyBorder="1" applyAlignment="1">
      <alignment/>
    </xf>
    <xf numFmtId="165" fontId="6" fillId="0" borderId="0" xfId="0" applyNumberFormat="1" applyFont="1" applyBorder="1" applyAlignment="1">
      <alignment horizontal="right" wrapText="1"/>
    </xf>
    <xf numFmtId="165" fontId="3" fillId="0" borderId="0" xfId="0" applyNumberFormat="1" applyFont="1" applyBorder="1" applyAlignment="1">
      <alignment/>
    </xf>
    <xf numFmtId="0" fontId="7" fillId="0" borderId="2" xfId="0" applyFont="1" applyBorder="1" applyAlignment="1">
      <alignment horizontal="left" indent="1"/>
    </xf>
    <xf numFmtId="3" fontId="7" fillId="0" borderId="2" xfId="0" applyNumberFormat="1" applyFont="1" applyBorder="1" applyAlignment="1">
      <alignment horizontal="right"/>
    </xf>
    <xf numFmtId="0" fontId="0" fillId="0" borderId="1" xfId="0" applyBorder="1" applyAlignment="1">
      <alignment horizontal="right"/>
    </xf>
    <xf numFmtId="164" fontId="7" fillId="0" borderId="2" xfId="0" applyNumberFormat="1" applyFont="1" applyBorder="1" applyAlignment="1">
      <alignment horizontal="right"/>
    </xf>
    <xf numFmtId="164" fontId="7" fillId="0" borderId="0" xfId="0" applyNumberFormat="1" applyFont="1" applyBorder="1" applyAlignment="1">
      <alignment horizontal="right"/>
    </xf>
    <xf numFmtId="164" fontId="7" fillId="0" borderId="1" xfId="0" applyNumberFormat="1" applyFont="1" applyBorder="1" applyAlignment="1">
      <alignment horizontal="right"/>
    </xf>
    <xf numFmtId="0" fontId="3" fillId="0" borderId="2" xfId="0" applyFont="1" applyBorder="1" applyAlignment="1">
      <alignment/>
    </xf>
    <xf numFmtId="0" fontId="3" fillId="0" borderId="1" xfId="0" applyFont="1" applyBorder="1" applyAlignment="1">
      <alignment horizontal="right"/>
    </xf>
    <xf numFmtId="3" fontId="3" fillId="0" borderId="0" xfId="0" applyNumberFormat="1" applyFont="1" applyBorder="1" applyAlignment="1">
      <alignment horizontal="left"/>
    </xf>
    <xf numFmtId="0" fontId="6" fillId="0" borderId="1" xfId="0" applyFont="1" applyBorder="1" applyAlignment="1">
      <alignment/>
    </xf>
    <xf numFmtId="3" fontId="8" fillId="0" borderId="1" xfId="0" applyNumberFormat="1" applyFont="1" applyBorder="1" applyAlignment="1">
      <alignment/>
    </xf>
    <xf numFmtId="164" fontId="7" fillId="0" borderId="0" xfId="0" applyNumberFormat="1" applyFont="1" applyAlignment="1">
      <alignment/>
    </xf>
    <xf numFmtId="0" fontId="17" fillId="0" borderId="0" xfId="0" applyFont="1" applyBorder="1" applyAlignment="1">
      <alignment wrapText="1"/>
    </xf>
    <xf numFmtId="0" fontId="3" fillId="0" borderId="1" xfId="0" applyFont="1" applyBorder="1" applyAlignment="1">
      <alignment horizontal="left"/>
    </xf>
    <xf numFmtId="0" fontId="7"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lignment horizontal="left"/>
    </xf>
    <xf numFmtId="49" fontId="3" fillId="0" borderId="0" xfId="0" applyNumberFormat="1" applyFont="1" applyAlignment="1">
      <alignment horizontal="left"/>
    </xf>
    <xf numFmtId="3" fontId="9" fillId="0" borderId="0" xfId="0" applyNumberFormat="1" applyFont="1" applyAlignment="1">
      <alignment/>
    </xf>
    <xf numFmtId="0" fontId="7" fillId="0" borderId="3" xfId="0" applyFont="1" applyBorder="1" applyAlignment="1">
      <alignment horizontal="left" indent="1"/>
    </xf>
    <xf numFmtId="0" fontId="7" fillId="0" borderId="3" xfId="0" applyFont="1" applyBorder="1" applyAlignment="1">
      <alignment vertical="center" wrapText="1"/>
    </xf>
    <xf numFmtId="0" fontId="7" fillId="0" borderId="3" xfId="0" applyFont="1" applyBorder="1" applyAlignment="1">
      <alignment horizontal="right" vertical="center" wrapText="1"/>
    </xf>
    <xf numFmtId="165" fontId="18" fillId="0" borderId="0" xfId="0" applyNumberFormat="1" applyFont="1" applyBorder="1" applyAlignment="1">
      <alignment horizontal="right" vertical="top" wrapText="1"/>
    </xf>
    <xf numFmtId="165" fontId="19"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right" vertical="top" wrapText="1"/>
    </xf>
    <xf numFmtId="165" fontId="19" fillId="0" borderId="0" xfId="0" applyNumberFormat="1" applyFont="1" applyFill="1" applyBorder="1" applyAlignment="1">
      <alignment horizontal="right" vertical="top" wrapText="1"/>
    </xf>
    <xf numFmtId="3" fontId="3" fillId="0" borderId="0" xfId="0" applyNumberFormat="1" applyFont="1" applyFill="1" applyBorder="1" applyAlignment="1">
      <alignment/>
    </xf>
    <xf numFmtId="0" fontId="3" fillId="0" borderId="0" xfId="0" applyFont="1" applyBorder="1" applyAlignment="1">
      <alignment horizontal="left" vertical="top"/>
    </xf>
    <xf numFmtId="3" fontId="3" fillId="0" borderId="2" xfId="0" applyNumberFormat="1" applyFont="1" applyBorder="1" applyAlignment="1">
      <alignment horizontal="right"/>
    </xf>
    <xf numFmtId="3" fontId="3" fillId="0" borderId="2" xfId="0" applyNumberFormat="1" applyFont="1" applyBorder="1" applyAlignment="1">
      <alignment/>
    </xf>
    <xf numFmtId="3" fontId="4" fillId="0" borderId="0" xfId="0" applyNumberFormat="1" applyFont="1" applyBorder="1" applyAlignment="1">
      <alignment horizontal="left" wrapText="1"/>
    </xf>
    <xf numFmtId="3" fontId="19" fillId="0" borderId="0" xfId="0" applyNumberFormat="1" applyFont="1" applyFill="1" applyBorder="1" applyAlignment="1">
      <alignment horizontal="right" vertical="top" wrapText="1"/>
    </xf>
    <xf numFmtId="0" fontId="20" fillId="0" borderId="0" xfId="0" applyFont="1" applyBorder="1" applyAlignment="1">
      <alignment horizontal="left"/>
    </xf>
    <xf numFmtId="49" fontId="20" fillId="0" borderId="0" xfId="0" applyNumberFormat="1" applyFont="1" applyBorder="1" applyAlignment="1">
      <alignment horizontal="left"/>
    </xf>
    <xf numFmtId="165" fontId="3" fillId="0" borderId="3" xfId="0" applyNumberFormat="1" applyFont="1" applyBorder="1" applyAlignment="1">
      <alignment horizontal="right" wrapText="1"/>
    </xf>
    <xf numFmtId="3" fontId="18" fillId="0" borderId="0" xfId="0" applyNumberFormat="1" applyFont="1" applyFill="1" applyBorder="1" applyAlignment="1">
      <alignment horizontal="right"/>
    </xf>
    <xf numFmtId="3" fontId="18" fillId="0" borderId="0" xfId="0" applyNumberFormat="1" applyFont="1" applyFill="1" applyBorder="1" applyAlignment="1">
      <alignment horizontal="right" vertical="top" wrapText="1"/>
    </xf>
    <xf numFmtId="3" fontId="21" fillId="0" borderId="1" xfId="0" applyNumberFormat="1" applyFont="1" applyFill="1" applyBorder="1" applyAlignment="1">
      <alignment horizontal="right" vertical="top" wrapText="1"/>
    </xf>
    <xf numFmtId="3" fontId="6" fillId="0" borderId="1" xfId="0" applyNumberFormat="1" applyFont="1" applyBorder="1" applyAlignment="1">
      <alignment/>
    </xf>
    <xf numFmtId="3" fontId="3" fillId="0" borderId="1" xfId="0" applyNumberFormat="1" applyFont="1" applyBorder="1" applyAlignment="1">
      <alignment horizontal="right" wrapText="1"/>
    </xf>
    <xf numFmtId="49" fontId="3" fillId="0" borderId="0" xfId="0" applyNumberFormat="1" applyFont="1" applyBorder="1" applyAlignment="1">
      <alignment horizontal="right" wrapText="1"/>
    </xf>
    <xf numFmtId="1" fontId="3" fillId="0" borderId="0" xfId="0" applyNumberFormat="1" applyFont="1" applyBorder="1" applyAlignment="1">
      <alignment horizontal="right" wrapText="1"/>
    </xf>
    <xf numFmtId="3" fontId="6" fillId="0" borderId="0" xfId="0" applyNumberFormat="1" applyFont="1" applyBorder="1" applyAlignment="1">
      <alignment horizontal="right"/>
    </xf>
    <xf numFmtId="3" fontId="3" fillId="0" borderId="0" xfId="0" applyNumberFormat="1" applyFont="1" applyBorder="1" applyAlignment="1">
      <alignment wrapText="1"/>
    </xf>
    <xf numFmtId="0" fontId="3" fillId="0" borderId="3" xfId="0" applyFont="1" applyBorder="1" applyAlignment="1">
      <alignment horizontal="left"/>
    </xf>
    <xf numFmtId="0" fontId="0" fillId="0" borderId="3" xfId="0" applyBorder="1" applyAlignment="1">
      <alignment horizontal="left"/>
    </xf>
    <xf numFmtId="0" fontId="0" fillId="0" borderId="3" xfId="0" applyBorder="1" applyAlignment="1">
      <alignment/>
    </xf>
    <xf numFmtId="0" fontId="0" fillId="0" borderId="1" xfId="0" applyBorder="1" applyAlignment="1">
      <alignment/>
    </xf>
    <xf numFmtId="0" fontId="3" fillId="0" borderId="2" xfId="0" applyFont="1" applyBorder="1" applyAlignment="1">
      <alignment wrapText="1"/>
    </xf>
    <xf numFmtId="0" fontId="2" fillId="0" borderId="0"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right" wrapText="1"/>
    </xf>
    <xf numFmtId="0" fontId="7" fillId="0" borderId="1" xfId="0" applyFont="1" applyBorder="1" applyAlignment="1">
      <alignment horizontal="right"/>
    </xf>
    <xf numFmtId="0" fontId="0" fillId="0" borderId="1" xfId="0" applyBorder="1" applyAlignment="1">
      <alignment horizontal="right"/>
    </xf>
    <xf numFmtId="0" fontId="7" fillId="0" borderId="3" xfId="0" applyFont="1" applyBorder="1" applyAlignment="1">
      <alignment/>
    </xf>
    <xf numFmtId="0" fontId="10"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 xfId="0" applyFont="1" applyBorder="1" applyAlignment="1">
      <alignment wrapText="1"/>
    </xf>
    <xf numFmtId="0" fontId="0" fillId="0" borderId="1" xfId="0" applyBorder="1" applyAlignment="1">
      <alignment wrapText="1"/>
    </xf>
    <xf numFmtId="0" fontId="7" fillId="0" borderId="0" xfId="0" applyFont="1" applyBorder="1" applyAlignment="1">
      <alignment wrapText="1"/>
    </xf>
    <xf numFmtId="0" fontId="3" fillId="0" borderId="0" xfId="0" applyFont="1" applyBorder="1" applyAlignment="1">
      <alignment wrapText="1"/>
    </xf>
    <xf numFmtId="0" fontId="0" fillId="0" borderId="0" xfId="0" applyBorder="1" applyAlignment="1">
      <alignment wrapText="1"/>
    </xf>
    <xf numFmtId="0" fontId="7"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7" fillId="0" borderId="0" xfId="0" applyFont="1" applyBorder="1" applyAlignment="1">
      <alignment/>
    </xf>
    <xf numFmtId="0" fontId="7"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wrapText="1"/>
    </xf>
    <xf numFmtId="0" fontId="3" fillId="0" borderId="0" xfId="0" applyFont="1" applyAlignment="1">
      <alignment wrapText="1"/>
    </xf>
    <xf numFmtId="0" fontId="3" fillId="0" borderId="3" xfId="0" applyFont="1" applyBorder="1" applyAlignment="1">
      <alignment/>
    </xf>
    <xf numFmtId="0" fontId="3" fillId="0" borderId="2" xfId="0" applyFont="1" applyBorder="1" applyAlignment="1">
      <alignment horizontal="right" wrapText="1"/>
    </xf>
    <xf numFmtId="0" fontId="0" fillId="0" borderId="0" xfId="0" applyFont="1" applyBorder="1" applyAlignment="1">
      <alignment wrapText="1"/>
    </xf>
    <xf numFmtId="0" fontId="0" fillId="0" borderId="0" xfId="0" applyBorder="1" applyAlignment="1">
      <alignment/>
    </xf>
    <xf numFmtId="0" fontId="0" fillId="0" borderId="0" xfId="0" applyFont="1" applyAlignment="1">
      <alignment wrapText="1"/>
    </xf>
    <xf numFmtId="0" fontId="3" fillId="0" borderId="1" xfId="0" applyFont="1" applyBorder="1" applyAlignment="1">
      <alignment horizontal="right"/>
    </xf>
    <xf numFmtId="0" fontId="0" fillId="0" borderId="3" xfId="0" applyBorder="1" applyAlignment="1">
      <alignment wrapText="1"/>
    </xf>
    <xf numFmtId="0" fontId="0" fillId="0" borderId="0" xfId="0" applyAlignment="1">
      <alignment horizontal="left" wrapText="1"/>
    </xf>
    <xf numFmtId="0" fontId="0" fillId="0" borderId="0" xfId="0" applyAlignment="1">
      <alignment horizontal="lef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19050</xdr:rowOff>
    </xdr:from>
    <xdr:to>
      <xdr:col>1</xdr:col>
      <xdr:colOff>0</xdr:colOff>
      <xdr:row>14</xdr:row>
      <xdr:rowOff>266700</xdr:rowOff>
    </xdr:to>
    <xdr:pic>
      <xdr:nvPicPr>
        <xdr:cNvPr id="1" name="Picture 1"/>
        <xdr:cNvPicPr preferRelativeResize="1">
          <a:picLocks noChangeAspect="1"/>
        </xdr:cNvPicPr>
      </xdr:nvPicPr>
      <xdr:blipFill>
        <a:blip r:embed="rId1"/>
        <a:stretch>
          <a:fillRect/>
        </a:stretch>
      </xdr:blipFill>
      <xdr:spPr>
        <a:xfrm>
          <a:off x="0" y="3105150"/>
          <a:ext cx="1428750" cy="247650"/>
        </a:xfrm>
        <a:prstGeom prst="rect">
          <a:avLst/>
        </a:prstGeom>
        <a:noFill/>
        <a:ln w="9525" cmpd="sng">
          <a:noFill/>
        </a:ln>
      </xdr:spPr>
    </xdr:pic>
    <xdr:clientData/>
  </xdr:twoCellAnchor>
  <xdr:twoCellAnchor editAs="oneCell">
    <xdr:from>
      <xdr:col>0</xdr:col>
      <xdr:colOff>0</xdr:colOff>
      <xdr:row>30</xdr:row>
      <xdr:rowOff>28575</xdr:rowOff>
    </xdr:from>
    <xdr:to>
      <xdr:col>0</xdr:col>
      <xdr:colOff>1419225</xdr:colOff>
      <xdr:row>30</xdr:row>
      <xdr:rowOff>276225</xdr:rowOff>
    </xdr:to>
    <xdr:pic>
      <xdr:nvPicPr>
        <xdr:cNvPr id="2" name="Picture 2"/>
        <xdr:cNvPicPr preferRelativeResize="1">
          <a:picLocks noChangeAspect="1"/>
        </xdr:cNvPicPr>
      </xdr:nvPicPr>
      <xdr:blipFill>
        <a:blip r:embed="rId1"/>
        <a:stretch>
          <a:fillRect/>
        </a:stretch>
      </xdr:blipFill>
      <xdr:spPr>
        <a:xfrm>
          <a:off x="0" y="6705600"/>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33</xdr:row>
      <xdr:rowOff>47625</xdr:rowOff>
    </xdr:from>
    <xdr:to>
      <xdr:col>0</xdr:col>
      <xdr:colOff>1371600</xdr:colOff>
      <xdr:row>33</xdr:row>
      <xdr:rowOff>276225</xdr:rowOff>
    </xdr:to>
    <xdr:pic>
      <xdr:nvPicPr>
        <xdr:cNvPr id="1" name="Picture 1"/>
        <xdr:cNvPicPr preferRelativeResize="1">
          <a:picLocks noChangeAspect="1"/>
        </xdr:cNvPicPr>
      </xdr:nvPicPr>
      <xdr:blipFill>
        <a:blip r:embed="rId1"/>
        <a:stretch>
          <a:fillRect/>
        </a:stretch>
      </xdr:blipFill>
      <xdr:spPr>
        <a:xfrm>
          <a:off x="9525" y="5486400"/>
          <a:ext cx="1362075" cy="228600"/>
        </a:xfrm>
        <a:prstGeom prst="rect">
          <a:avLst/>
        </a:prstGeom>
        <a:noFill/>
        <a:ln w="9525" cmpd="sng">
          <a:noFill/>
        </a:ln>
      </xdr:spPr>
    </xdr:pic>
    <xdr:clientData/>
  </xdr:twoCellAnchor>
  <xdr:twoCellAnchor editAs="oneCell">
    <xdr:from>
      <xdr:col>0</xdr:col>
      <xdr:colOff>0</xdr:colOff>
      <xdr:row>44</xdr:row>
      <xdr:rowOff>19050</xdr:rowOff>
    </xdr:from>
    <xdr:to>
      <xdr:col>1</xdr:col>
      <xdr:colOff>9525</xdr:colOff>
      <xdr:row>44</xdr:row>
      <xdr:rowOff>266700</xdr:rowOff>
    </xdr:to>
    <xdr:pic>
      <xdr:nvPicPr>
        <xdr:cNvPr id="2" name="Picture 7"/>
        <xdr:cNvPicPr preferRelativeResize="1">
          <a:picLocks noChangeAspect="1"/>
        </xdr:cNvPicPr>
      </xdr:nvPicPr>
      <xdr:blipFill>
        <a:blip r:embed="rId1"/>
        <a:stretch>
          <a:fillRect/>
        </a:stretch>
      </xdr:blipFill>
      <xdr:spPr>
        <a:xfrm>
          <a:off x="0" y="7905750"/>
          <a:ext cx="142875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38100</xdr:rowOff>
    </xdr:from>
    <xdr:to>
      <xdr:col>0</xdr:col>
      <xdr:colOff>1428750</xdr:colOff>
      <xdr:row>19</xdr:row>
      <xdr:rowOff>276225</xdr:rowOff>
    </xdr:to>
    <xdr:pic>
      <xdr:nvPicPr>
        <xdr:cNvPr id="1" name="Picture 1"/>
        <xdr:cNvPicPr preferRelativeResize="1">
          <a:picLocks noChangeAspect="1"/>
        </xdr:cNvPicPr>
      </xdr:nvPicPr>
      <xdr:blipFill>
        <a:blip r:embed="rId1"/>
        <a:stretch>
          <a:fillRect/>
        </a:stretch>
      </xdr:blipFill>
      <xdr:spPr>
        <a:xfrm>
          <a:off x="0" y="4067175"/>
          <a:ext cx="1428750" cy="238125"/>
        </a:xfrm>
        <a:prstGeom prst="rect">
          <a:avLst/>
        </a:prstGeom>
        <a:noFill/>
        <a:ln w="9525" cmpd="sng">
          <a:noFill/>
        </a:ln>
      </xdr:spPr>
    </xdr:pic>
    <xdr:clientData/>
  </xdr:twoCellAnchor>
  <xdr:twoCellAnchor editAs="oneCell">
    <xdr:from>
      <xdr:col>0</xdr:col>
      <xdr:colOff>19050</xdr:colOff>
      <xdr:row>42</xdr:row>
      <xdr:rowOff>38100</xdr:rowOff>
    </xdr:from>
    <xdr:to>
      <xdr:col>0</xdr:col>
      <xdr:colOff>1447800</xdr:colOff>
      <xdr:row>42</xdr:row>
      <xdr:rowOff>276225</xdr:rowOff>
    </xdr:to>
    <xdr:pic>
      <xdr:nvPicPr>
        <xdr:cNvPr id="2" name="Picture 2"/>
        <xdr:cNvPicPr preferRelativeResize="1">
          <a:picLocks noChangeAspect="1"/>
        </xdr:cNvPicPr>
      </xdr:nvPicPr>
      <xdr:blipFill>
        <a:blip r:embed="rId1"/>
        <a:stretch>
          <a:fillRect/>
        </a:stretch>
      </xdr:blipFill>
      <xdr:spPr>
        <a:xfrm>
          <a:off x="19050" y="8591550"/>
          <a:ext cx="142875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38100</xdr:rowOff>
    </xdr:from>
    <xdr:to>
      <xdr:col>1</xdr:col>
      <xdr:colOff>9525</xdr:colOff>
      <xdr:row>12</xdr:row>
      <xdr:rowOff>276225</xdr:rowOff>
    </xdr:to>
    <xdr:pic>
      <xdr:nvPicPr>
        <xdr:cNvPr id="1" name="Picture 1"/>
        <xdr:cNvPicPr preferRelativeResize="1">
          <a:picLocks noChangeAspect="1"/>
        </xdr:cNvPicPr>
      </xdr:nvPicPr>
      <xdr:blipFill>
        <a:blip r:embed="rId1"/>
        <a:stretch>
          <a:fillRect/>
        </a:stretch>
      </xdr:blipFill>
      <xdr:spPr>
        <a:xfrm>
          <a:off x="0" y="2447925"/>
          <a:ext cx="1428750" cy="238125"/>
        </a:xfrm>
        <a:prstGeom prst="rect">
          <a:avLst/>
        </a:prstGeom>
        <a:noFill/>
        <a:ln w="9525" cmpd="sng">
          <a:noFill/>
        </a:ln>
      </xdr:spPr>
    </xdr:pic>
    <xdr:clientData/>
  </xdr:twoCellAnchor>
  <xdr:twoCellAnchor editAs="oneCell">
    <xdr:from>
      <xdr:col>0</xdr:col>
      <xdr:colOff>0</xdr:colOff>
      <xdr:row>26</xdr:row>
      <xdr:rowOff>38100</xdr:rowOff>
    </xdr:from>
    <xdr:to>
      <xdr:col>1</xdr:col>
      <xdr:colOff>9525</xdr:colOff>
      <xdr:row>26</xdr:row>
      <xdr:rowOff>276225</xdr:rowOff>
    </xdr:to>
    <xdr:pic>
      <xdr:nvPicPr>
        <xdr:cNvPr id="2" name="Picture 3"/>
        <xdr:cNvPicPr preferRelativeResize="1">
          <a:picLocks noChangeAspect="1"/>
        </xdr:cNvPicPr>
      </xdr:nvPicPr>
      <xdr:blipFill>
        <a:blip r:embed="rId1"/>
        <a:stretch>
          <a:fillRect/>
        </a:stretch>
      </xdr:blipFill>
      <xdr:spPr>
        <a:xfrm>
          <a:off x="0" y="6038850"/>
          <a:ext cx="1428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38100</xdr:rowOff>
    </xdr:from>
    <xdr:to>
      <xdr:col>1</xdr:col>
      <xdr:colOff>0</xdr:colOff>
      <xdr:row>16</xdr:row>
      <xdr:rowOff>276225</xdr:rowOff>
    </xdr:to>
    <xdr:pic>
      <xdr:nvPicPr>
        <xdr:cNvPr id="1" name="Picture 8"/>
        <xdr:cNvPicPr preferRelativeResize="1">
          <a:picLocks noChangeAspect="1"/>
        </xdr:cNvPicPr>
      </xdr:nvPicPr>
      <xdr:blipFill>
        <a:blip r:embed="rId1"/>
        <a:stretch>
          <a:fillRect/>
        </a:stretch>
      </xdr:blipFill>
      <xdr:spPr>
        <a:xfrm>
          <a:off x="0" y="3286125"/>
          <a:ext cx="1428750" cy="238125"/>
        </a:xfrm>
        <a:prstGeom prst="rect">
          <a:avLst/>
        </a:prstGeom>
        <a:noFill/>
        <a:ln w="9525" cmpd="sng">
          <a:noFill/>
        </a:ln>
      </xdr:spPr>
    </xdr:pic>
    <xdr:clientData/>
  </xdr:twoCellAnchor>
  <xdr:twoCellAnchor editAs="oneCell">
    <xdr:from>
      <xdr:col>0</xdr:col>
      <xdr:colOff>0</xdr:colOff>
      <xdr:row>36</xdr:row>
      <xdr:rowOff>38100</xdr:rowOff>
    </xdr:from>
    <xdr:to>
      <xdr:col>1</xdr:col>
      <xdr:colOff>0</xdr:colOff>
      <xdr:row>36</xdr:row>
      <xdr:rowOff>276225</xdr:rowOff>
    </xdr:to>
    <xdr:pic>
      <xdr:nvPicPr>
        <xdr:cNvPr id="2" name="Picture 9"/>
        <xdr:cNvPicPr preferRelativeResize="1">
          <a:picLocks noChangeAspect="1"/>
        </xdr:cNvPicPr>
      </xdr:nvPicPr>
      <xdr:blipFill>
        <a:blip r:embed="rId1"/>
        <a:stretch>
          <a:fillRect/>
        </a:stretch>
      </xdr:blipFill>
      <xdr:spPr>
        <a:xfrm>
          <a:off x="0" y="7324725"/>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38100</xdr:rowOff>
    </xdr:from>
    <xdr:to>
      <xdr:col>0</xdr:col>
      <xdr:colOff>1419225</xdr:colOff>
      <xdr:row>33</xdr:row>
      <xdr:rowOff>276225</xdr:rowOff>
    </xdr:to>
    <xdr:pic>
      <xdr:nvPicPr>
        <xdr:cNvPr id="1" name="Picture 7"/>
        <xdr:cNvPicPr preferRelativeResize="1">
          <a:picLocks noChangeAspect="1"/>
        </xdr:cNvPicPr>
      </xdr:nvPicPr>
      <xdr:blipFill>
        <a:blip r:embed="rId1"/>
        <a:stretch>
          <a:fillRect/>
        </a:stretch>
      </xdr:blipFill>
      <xdr:spPr>
        <a:xfrm>
          <a:off x="0" y="621982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38100</xdr:rowOff>
    </xdr:from>
    <xdr:to>
      <xdr:col>0</xdr:col>
      <xdr:colOff>1409700</xdr:colOff>
      <xdr:row>20</xdr:row>
      <xdr:rowOff>276225</xdr:rowOff>
    </xdr:to>
    <xdr:pic>
      <xdr:nvPicPr>
        <xdr:cNvPr id="1" name="Picture 7"/>
        <xdr:cNvPicPr preferRelativeResize="1">
          <a:picLocks noChangeAspect="1"/>
        </xdr:cNvPicPr>
      </xdr:nvPicPr>
      <xdr:blipFill>
        <a:blip r:embed="rId1"/>
        <a:stretch>
          <a:fillRect/>
        </a:stretch>
      </xdr:blipFill>
      <xdr:spPr>
        <a:xfrm>
          <a:off x="0" y="4019550"/>
          <a:ext cx="14097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1</xdr:col>
      <xdr:colOff>0</xdr:colOff>
      <xdr:row>12</xdr:row>
      <xdr:rowOff>276225</xdr:rowOff>
    </xdr:to>
    <xdr:pic>
      <xdr:nvPicPr>
        <xdr:cNvPr id="1" name="Picture 2"/>
        <xdr:cNvPicPr preferRelativeResize="1">
          <a:picLocks noChangeAspect="1"/>
        </xdr:cNvPicPr>
      </xdr:nvPicPr>
      <xdr:blipFill>
        <a:blip r:embed="rId1"/>
        <a:stretch>
          <a:fillRect/>
        </a:stretch>
      </xdr:blipFill>
      <xdr:spPr>
        <a:xfrm>
          <a:off x="0" y="2524125"/>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1</xdr:col>
      <xdr:colOff>571500</xdr:colOff>
      <xdr:row>34</xdr:row>
      <xdr:rowOff>276225</xdr:rowOff>
    </xdr:to>
    <xdr:pic>
      <xdr:nvPicPr>
        <xdr:cNvPr id="1" name="Picture 1"/>
        <xdr:cNvPicPr preferRelativeResize="1">
          <a:picLocks noChangeAspect="1"/>
        </xdr:cNvPicPr>
      </xdr:nvPicPr>
      <xdr:blipFill>
        <a:blip r:embed="rId1"/>
        <a:stretch>
          <a:fillRect/>
        </a:stretch>
      </xdr:blipFill>
      <xdr:spPr>
        <a:xfrm>
          <a:off x="0" y="6410325"/>
          <a:ext cx="146685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28575</xdr:rowOff>
    </xdr:from>
    <xdr:to>
      <xdr:col>0</xdr:col>
      <xdr:colOff>1419225</xdr:colOff>
      <xdr:row>31</xdr:row>
      <xdr:rowOff>266700</xdr:rowOff>
    </xdr:to>
    <xdr:pic>
      <xdr:nvPicPr>
        <xdr:cNvPr id="1" name="Picture 4"/>
        <xdr:cNvPicPr preferRelativeResize="1">
          <a:picLocks noChangeAspect="1"/>
        </xdr:cNvPicPr>
      </xdr:nvPicPr>
      <xdr:blipFill>
        <a:blip r:embed="rId1"/>
        <a:stretch>
          <a:fillRect/>
        </a:stretch>
      </xdr:blipFill>
      <xdr:spPr>
        <a:xfrm>
          <a:off x="0" y="6305550"/>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38100</xdr:rowOff>
    </xdr:from>
    <xdr:to>
      <xdr:col>0</xdr:col>
      <xdr:colOff>1419225</xdr:colOff>
      <xdr:row>44</xdr:row>
      <xdr:rowOff>276225</xdr:rowOff>
    </xdr:to>
    <xdr:pic>
      <xdr:nvPicPr>
        <xdr:cNvPr id="1" name="Picture 5"/>
        <xdr:cNvPicPr preferRelativeResize="1">
          <a:picLocks noChangeAspect="1"/>
        </xdr:cNvPicPr>
      </xdr:nvPicPr>
      <xdr:blipFill>
        <a:blip r:embed="rId1"/>
        <a:stretch>
          <a:fillRect/>
        </a:stretch>
      </xdr:blipFill>
      <xdr:spPr>
        <a:xfrm>
          <a:off x="0" y="8648700"/>
          <a:ext cx="14192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0</xdr:col>
      <xdr:colOff>1400175</xdr:colOff>
      <xdr:row>34</xdr:row>
      <xdr:rowOff>266700</xdr:rowOff>
    </xdr:to>
    <xdr:pic>
      <xdr:nvPicPr>
        <xdr:cNvPr id="1" name="Picture 7"/>
        <xdr:cNvPicPr preferRelativeResize="1">
          <a:picLocks noChangeAspect="1"/>
        </xdr:cNvPicPr>
      </xdr:nvPicPr>
      <xdr:blipFill>
        <a:blip r:embed="rId1"/>
        <a:stretch>
          <a:fillRect/>
        </a:stretch>
      </xdr:blipFill>
      <xdr:spPr>
        <a:xfrm>
          <a:off x="0" y="6400800"/>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8" max="8" width="1.7109375" style="0" customWidth="1"/>
    <col min="9" max="9" width="13.00390625" style="0" customWidth="1"/>
  </cols>
  <sheetData>
    <row r="1" spans="1:10" ht="15.75" customHeight="1">
      <c r="A1" s="102" t="s">
        <v>89</v>
      </c>
      <c r="B1" s="15"/>
      <c r="C1" s="15"/>
      <c r="D1" s="15"/>
      <c r="E1" s="15"/>
      <c r="F1" s="15"/>
      <c r="G1" s="15"/>
      <c r="H1" s="15"/>
      <c r="I1" s="15"/>
      <c r="J1" s="15"/>
    </row>
    <row r="2" spans="1:6" ht="20.25" customHeight="1">
      <c r="A2" s="202" t="s">
        <v>407</v>
      </c>
      <c r="B2" s="203"/>
      <c r="C2" s="203"/>
      <c r="D2" s="203"/>
      <c r="E2" s="203"/>
      <c r="F2" s="203"/>
    </row>
    <row r="3" ht="12" customHeight="1"/>
    <row r="4" spans="1:10" ht="26.25" customHeight="1">
      <c r="A4" s="204" t="s">
        <v>87</v>
      </c>
      <c r="B4" s="205"/>
      <c r="C4" s="205"/>
      <c r="D4" s="205"/>
      <c r="E4" s="205"/>
      <c r="F4" s="205"/>
      <c r="G4" s="205"/>
      <c r="H4" s="205"/>
      <c r="I4" s="205"/>
      <c r="J4" s="15"/>
    </row>
    <row r="5" spans="1:9" ht="7.5" customHeight="1">
      <c r="A5" s="69"/>
      <c r="B5" s="70"/>
      <c r="C5" s="70"/>
      <c r="D5" s="70"/>
      <c r="E5" s="70"/>
      <c r="F5" s="70"/>
      <c r="G5" s="70"/>
      <c r="H5" s="70"/>
      <c r="I5" s="70"/>
    </row>
    <row r="6" spans="1:10" ht="26.25" customHeight="1">
      <c r="A6" s="206" t="s">
        <v>462</v>
      </c>
      <c r="B6" s="207"/>
      <c r="C6" s="207"/>
      <c r="D6" s="207"/>
      <c r="E6" s="207"/>
      <c r="F6" s="207"/>
      <c r="G6" s="207"/>
      <c r="H6" s="207"/>
      <c r="I6" s="207"/>
      <c r="J6" s="16"/>
    </row>
    <row r="7" spans="1:9" ht="18" customHeight="1">
      <c r="A7" s="25" t="s">
        <v>0</v>
      </c>
      <c r="B7" s="44" t="s">
        <v>18</v>
      </c>
      <c r="C7" s="44"/>
      <c r="D7" s="198" t="s">
        <v>86</v>
      </c>
      <c r="E7" s="25"/>
      <c r="F7" s="201" t="s">
        <v>22</v>
      </c>
      <c r="G7" s="201"/>
      <c r="H7" s="71"/>
      <c r="I7" s="198" t="s">
        <v>85</v>
      </c>
    </row>
    <row r="8" spans="1:9" ht="34.5" customHeight="1">
      <c r="A8" s="31"/>
      <c r="B8" s="31"/>
      <c r="C8" s="31"/>
      <c r="D8" s="200"/>
      <c r="E8" s="74"/>
      <c r="F8" s="46" t="s">
        <v>392</v>
      </c>
      <c r="G8" s="45"/>
      <c r="H8" s="46"/>
      <c r="I8" s="199"/>
    </row>
    <row r="9" spans="1:11" ht="18.75" customHeight="1">
      <c r="A9" s="36" t="s">
        <v>413</v>
      </c>
      <c r="B9" s="101">
        <v>2003</v>
      </c>
      <c r="C9" s="101"/>
      <c r="D9" s="148">
        <v>38600</v>
      </c>
      <c r="E9" s="148"/>
      <c r="F9" s="148">
        <v>33880</v>
      </c>
      <c r="G9" s="148"/>
      <c r="H9" s="148"/>
      <c r="I9" s="150">
        <v>100</v>
      </c>
      <c r="J9" s="6"/>
      <c r="K9" s="6"/>
    </row>
    <row r="10" spans="1:11" ht="12.75" customHeight="1">
      <c r="A10" s="36" t="s">
        <v>413</v>
      </c>
      <c r="B10" s="40">
        <v>2004</v>
      </c>
      <c r="C10" s="40"/>
      <c r="D10" s="100">
        <v>39300</v>
      </c>
      <c r="E10" s="100"/>
      <c r="F10" s="100">
        <v>34500</v>
      </c>
      <c r="G10" s="100"/>
      <c r="H10" s="100"/>
      <c r="I10" s="151">
        <v>100</v>
      </c>
      <c r="J10" s="6"/>
      <c r="K10" s="6"/>
    </row>
    <row r="11" spans="1:11" ht="12.75" customHeight="1">
      <c r="A11" s="36" t="s">
        <v>413</v>
      </c>
      <c r="B11" s="40">
        <v>2005</v>
      </c>
      <c r="C11" s="40"/>
      <c r="D11" s="100">
        <v>39400</v>
      </c>
      <c r="E11" s="100"/>
      <c r="F11" s="100">
        <v>34580</v>
      </c>
      <c r="G11" s="100"/>
      <c r="H11" s="100"/>
      <c r="I11" s="151">
        <v>100</v>
      </c>
      <c r="J11" s="6"/>
      <c r="K11" s="6"/>
    </row>
    <row r="12" spans="1:11" ht="12.75" customHeight="1">
      <c r="A12" s="36" t="s">
        <v>424</v>
      </c>
      <c r="B12" s="40">
        <v>2006</v>
      </c>
      <c r="C12" s="40"/>
      <c r="D12" s="100">
        <v>39700</v>
      </c>
      <c r="E12" s="100"/>
      <c r="F12" s="100">
        <v>34840</v>
      </c>
      <c r="G12" s="100"/>
      <c r="H12" s="100"/>
      <c r="I12" s="151">
        <v>100</v>
      </c>
      <c r="J12" s="6"/>
      <c r="K12" s="6"/>
    </row>
    <row r="13" spans="1:11" ht="12.75" customHeight="1">
      <c r="A13" s="36" t="s">
        <v>425</v>
      </c>
      <c r="B13" s="40">
        <v>2006</v>
      </c>
      <c r="C13" s="40"/>
      <c r="D13" s="100">
        <v>39700</v>
      </c>
      <c r="E13" s="100"/>
      <c r="F13" s="100">
        <v>34840</v>
      </c>
      <c r="G13" s="100"/>
      <c r="H13" s="100"/>
      <c r="I13" s="151">
        <v>96</v>
      </c>
      <c r="J13" s="6"/>
      <c r="K13" s="6"/>
    </row>
    <row r="14" spans="1:11" ht="12.75" customHeight="1">
      <c r="A14" s="31" t="s">
        <v>413</v>
      </c>
      <c r="B14" s="42">
        <v>2007</v>
      </c>
      <c r="C14" s="42"/>
      <c r="D14" s="133">
        <v>40300</v>
      </c>
      <c r="E14" s="133"/>
      <c r="F14" s="133">
        <v>35380</v>
      </c>
      <c r="G14" s="133"/>
      <c r="H14" s="133"/>
      <c r="I14" s="152">
        <v>96</v>
      </c>
      <c r="J14" s="6"/>
      <c r="K14" s="6"/>
    </row>
    <row r="15" spans="1:11" ht="24" customHeight="1">
      <c r="A15" s="31"/>
      <c r="B15" s="40"/>
      <c r="C15" s="40"/>
      <c r="D15" s="88"/>
      <c r="E15" s="88"/>
      <c r="F15" s="88"/>
      <c r="G15" s="41"/>
      <c r="H15" s="41"/>
      <c r="I15" s="36"/>
      <c r="J15" s="6"/>
      <c r="K15" s="6"/>
    </row>
    <row r="16" spans="1:10" ht="25.5" customHeight="1">
      <c r="A16" s="208" t="s">
        <v>48</v>
      </c>
      <c r="B16" s="205"/>
      <c r="C16" s="205"/>
      <c r="D16" s="205"/>
      <c r="E16" s="205"/>
      <c r="F16" s="205"/>
      <c r="G16" s="205"/>
      <c r="H16" s="205"/>
      <c r="I16" s="205"/>
      <c r="J16" s="16"/>
    </row>
    <row r="20" spans="1:10" ht="27.75" customHeight="1">
      <c r="A20" s="204" t="s">
        <v>388</v>
      </c>
      <c r="B20" s="205"/>
      <c r="C20" s="205"/>
      <c r="D20" s="205"/>
      <c r="E20" s="205"/>
      <c r="F20" s="205"/>
      <c r="G20" s="205"/>
      <c r="H20" s="205"/>
      <c r="I20" s="205"/>
      <c r="J20" s="15"/>
    </row>
    <row r="21" spans="1:9" ht="7.5" customHeight="1">
      <c r="A21" s="69"/>
      <c r="B21" s="70"/>
      <c r="C21" s="70"/>
      <c r="D21" s="70"/>
      <c r="E21" s="70"/>
      <c r="F21" s="70"/>
      <c r="G21" s="70"/>
      <c r="H21" s="70"/>
      <c r="I21" s="70"/>
    </row>
    <row r="22" spans="1:10" ht="27" customHeight="1">
      <c r="A22" s="206" t="s">
        <v>463</v>
      </c>
      <c r="B22" s="207"/>
      <c r="C22" s="207"/>
      <c r="D22" s="207"/>
      <c r="E22" s="207"/>
      <c r="F22" s="207"/>
      <c r="G22" s="207"/>
      <c r="H22" s="207"/>
      <c r="I22" s="207"/>
      <c r="J22" s="16"/>
    </row>
    <row r="23" spans="1:11" ht="18" customHeight="1">
      <c r="A23" s="25" t="s">
        <v>0</v>
      </c>
      <c r="B23" s="44" t="s">
        <v>18</v>
      </c>
      <c r="C23" s="44"/>
      <c r="D23" s="198" t="s">
        <v>399</v>
      </c>
      <c r="E23" s="83"/>
      <c r="F23" s="201" t="s">
        <v>22</v>
      </c>
      <c r="G23" s="201"/>
      <c r="H23" s="71"/>
      <c r="I23" s="198" t="s">
        <v>400</v>
      </c>
      <c r="J23" s="17"/>
      <c r="K23" s="17"/>
    </row>
    <row r="24" spans="1:9" ht="33" customHeight="1">
      <c r="A24" s="31"/>
      <c r="B24" s="31"/>
      <c r="C24" s="31"/>
      <c r="D24" s="200"/>
      <c r="E24" s="149"/>
      <c r="F24" s="46" t="s">
        <v>391</v>
      </c>
      <c r="G24" s="45"/>
      <c r="H24" s="46"/>
      <c r="I24" s="199"/>
    </row>
    <row r="25" spans="1:9" ht="18" customHeight="1">
      <c r="A25" s="44" t="s">
        <v>413</v>
      </c>
      <c r="B25" s="101">
        <v>2003</v>
      </c>
      <c r="C25" s="101"/>
      <c r="D25" s="148">
        <v>38600</v>
      </c>
      <c r="E25" s="148"/>
      <c r="F25" s="148">
        <v>41520</v>
      </c>
      <c r="G25" s="97"/>
      <c r="H25" s="97"/>
      <c r="I25" s="98">
        <v>122.5</v>
      </c>
    </row>
    <row r="26" spans="1:9" ht="12.75" customHeight="1">
      <c r="A26" s="36" t="s">
        <v>413</v>
      </c>
      <c r="B26" s="40">
        <v>2004</v>
      </c>
      <c r="C26" s="40"/>
      <c r="D26" s="100">
        <v>39300</v>
      </c>
      <c r="E26" s="100"/>
      <c r="F26" s="100">
        <v>42280</v>
      </c>
      <c r="G26" s="41"/>
      <c r="H26" s="41"/>
      <c r="I26" s="58">
        <v>122.5</v>
      </c>
    </row>
    <row r="27" spans="1:9" ht="12.75" customHeight="1">
      <c r="A27" s="36" t="s">
        <v>413</v>
      </c>
      <c r="B27" s="40">
        <v>2005</v>
      </c>
      <c r="C27" s="40"/>
      <c r="D27" s="100">
        <v>39400</v>
      </c>
      <c r="E27" s="100"/>
      <c r="F27" s="100">
        <v>42380</v>
      </c>
      <c r="G27" s="41"/>
      <c r="H27" s="41"/>
      <c r="I27" s="58">
        <v>122.5</v>
      </c>
    </row>
    <row r="28" spans="1:9" ht="12.75" customHeight="1">
      <c r="A28" s="36" t="s">
        <v>426</v>
      </c>
      <c r="B28" s="40">
        <v>2006</v>
      </c>
      <c r="C28" s="40"/>
      <c r="D28" s="100">
        <v>39700</v>
      </c>
      <c r="E28" s="100"/>
      <c r="F28" s="100">
        <v>42700</v>
      </c>
      <c r="G28" s="41"/>
      <c r="H28" s="41"/>
      <c r="I28" s="58">
        <v>122.5</v>
      </c>
    </row>
    <row r="29" spans="1:9" ht="12.75" customHeight="1">
      <c r="A29" s="36" t="s">
        <v>425</v>
      </c>
      <c r="B29" s="40">
        <v>2006</v>
      </c>
      <c r="C29" s="40"/>
      <c r="D29" s="100">
        <v>39700</v>
      </c>
      <c r="E29" s="100"/>
      <c r="F29" s="100">
        <v>42700</v>
      </c>
      <c r="G29" s="41"/>
      <c r="H29" s="41"/>
      <c r="I29" s="58">
        <v>117.7</v>
      </c>
    </row>
    <row r="30" spans="1:9" ht="12.75" customHeight="1">
      <c r="A30" s="31" t="s">
        <v>413</v>
      </c>
      <c r="B30" s="42">
        <v>2007</v>
      </c>
      <c r="C30" s="42"/>
      <c r="D30" s="133">
        <v>40300</v>
      </c>
      <c r="E30" s="133"/>
      <c r="F30" s="133">
        <v>43360</v>
      </c>
      <c r="G30" s="43"/>
      <c r="H30" s="43"/>
      <c r="I30" s="99">
        <v>117.7</v>
      </c>
    </row>
    <row r="31" spans="1:9" ht="24" customHeight="1">
      <c r="A31" s="31"/>
      <c r="B31" s="40"/>
      <c r="C31" s="40"/>
      <c r="D31" s="88"/>
      <c r="E31" s="88"/>
      <c r="F31" s="88"/>
      <c r="G31" s="41"/>
      <c r="H31" s="41"/>
      <c r="I31" s="58"/>
    </row>
    <row r="32" spans="1:10" ht="61.5" customHeight="1">
      <c r="A32" s="209" t="s">
        <v>464</v>
      </c>
      <c r="B32" s="205"/>
      <c r="C32" s="205"/>
      <c r="D32" s="205"/>
      <c r="E32" s="205"/>
      <c r="F32" s="205"/>
      <c r="G32" s="205"/>
      <c r="H32" s="205"/>
      <c r="I32" s="205"/>
      <c r="J32" s="16"/>
    </row>
    <row r="33" spans="1:8" ht="12.75" customHeight="1">
      <c r="A33" s="27"/>
      <c r="B33" s="27"/>
      <c r="C33" s="27"/>
      <c r="D33" s="27"/>
      <c r="E33" s="27"/>
      <c r="F33" s="27"/>
      <c r="G33" s="27"/>
      <c r="H33" s="27"/>
    </row>
    <row r="34" ht="12.75">
      <c r="A34" s="27"/>
    </row>
  </sheetData>
  <mergeCells count="13">
    <mergeCell ref="A16:I16"/>
    <mergeCell ref="A20:I20"/>
    <mergeCell ref="A32:I32"/>
    <mergeCell ref="A22:I22"/>
    <mergeCell ref="D23:D24"/>
    <mergeCell ref="I23:I24"/>
    <mergeCell ref="F23:G23"/>
    <mergeCell ref="I7:I8"/>
    <mergeCell ref="D7:D8"/>
    <mergeCell ref="F7:G7"/>
    <mergeCell ref="A2:F2"/>
    <mergeCell ref="A4:I4"/>
    <mergeCell ref="A6:I6"/>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159"/>
  <sheetViews>
    <sheetView zoomScaleSheetLayoutView="100" workbookViewId="0" topLeftCell="A1">
      <selection activeCell="E6" sqref="E6"/>
    </sheetView>
  </sheetViews>
  <sheetFormatPr defaultColWidth="9.140625" defaultRowHeight="12.75"/>
  <cols>
    <col min="1" max="1" width="21.28125" style="6" customWidth="1"/>
    <col min="2" max="4" width="12.8515625" style="6" customWidth="1"/>
    <col min="5" max="6" width="9.140625" style="6" customWidth="1"/>
    <col min="7" max="7" width="12.8515625" style="6" customWidth="1"/>
    <col min="8" max="16384" width="9.140625" style="6" customWidth="1"/>
  </cols>
  <sheetData>
    <row r="1" spans="1:11" ht="28.5" customHeight="1">
      <c r="A1" s="196" t="s">
        <v>487</v>
      </c>
      <c r="B1" s="210"/>
      <c r="C1" s="210"/>
      <c r="D1" s="210"/>
      <c r="E1" s="16"/>
      <c r="F1" s="16"/>
      <c r="G1" s="16"/>
      <c r="H1" s="16"/>
      <c r="I1" s="16"/>
      <c r="J1" s="16"/>
      <c r="K1" s="16"/>
    </row>
    <row r="2" spans="1:11" ht="7.5" customHeight="1">
      <c r="A2" s="23"/>
      <c r="B2" s="26"/>
      <c r="C2" s="26"/>
      <c r="D2" s="26"/>
      <c r="E2" s="26"/>
      <c r="F2" s="26"/>
      <c r="G2" s="26"/>
      <c r="H2" s="26"/>
      <c r="I2" s="26"/>
      <c r="J2" s="26"/>
      <c r="K2" s="16"/>
    </row>
    <row r="3" spans="1:11" ht="27" customHeight="1">
      <c r="A3" s="220" t="s">
        <v>446</v>
      </c>
      <c r="B3" s="220"/>
      <c r="C3" s="220"/>
      <c r="D3" s="220"/>
      <c r="E3" s="53"/>
      <c r="F3" s="53"/>
      <c r="G3" s="53"/>
      <c r="H3" s="53"/>
      <c r="I3" s="53"/>
      <c r="J3" s="53"/>
      <c r="K3" s="16"/>
    </row>
    <row r="4" spans="1:10" ht="16.5" customHeight="1">
      <c r="A4" s="77" t="s">
        <v>98</v>
      </c>
      <c r="B4" s="78" t="s">
        <v>5</v>
      </c>
      <c r="C4" s="78" t="s">
        <v>6</v>
      </c>
      <c r="D4" s="54" t="s">
        <v>1</v>
      </c>
      <c r="G4" s="112"/>
      <c r="H4" s="113"/>
      <c r="I4" s="113"/>
      <c r="J4" s="113"/>
    </row>
    <row r="5" spans="1:10" ht="16.5" customHeight="1">
      <c r="A5" s="129" t="s">
        <v>1</v>
      </c>
      <c r="B5" s="126">
        <v>12707</v>
      </c>
      <c r="C5" s="126">
        <v>4246</v>
      </c>
      <c r="D5" s="126">
        <v>16953</v>
      </c>
      <c r="G5" s="112"/>
      <c r="H5" s="113"/>
      <c r="I5" s="113"/>
      <c r="J5" s="113"/>
    </row>
    <row r="6" spans="1:4" ht="16.5" customHeight="1">
      <c r="A6" s="18" t="s">
        <v>100</v>
      </c>
      <c r="B6" s="59">
        <v>54</v>
      </c>
      <c r="C6" s="59">
        <v>11</v>
      </c>
      <c r="D6" s="59">
        <v>65</v>
      </c>
    </row>
    <row r="7" spans="1:4" ht="12.75" customHeight="1">
      <c r="A7" s="18" t="s">
        <v>101</v>
      </c>
      <c r="B7" s="59">
        <v>46</v>
      </c>
      <c r="C7" s="59">
        <v>22</v>
      </c>
      <c r="D7" s="59">
        <v>68</v>
      </c>
    </row>
    <row r="8" spans="1:4" ht="12.75" customHeight="1">
      <c r="A8" s="18" t="s">
        <v>102</v>
      </c>
      <c r="B8" s="59">
        <v>29</v>
      </c>
      <c r="C8" s="59">
        <v>5</v>
      </c>
      <c r="D8" s="59">
        <v>34</v>
      </c>
    </row>
    <row r="9" spans="1:4" ht="12.75" customHeight="1">
      <c r="A9" s="18" t="s">
        <v>103</v>
      </c>
      <c r="B9" s="59">
        <v>8</v>
      </c>
      <c r="C9" s="59">
        <v>3</v>
      </c>
      <c r="D9" s="59">
        <v>11</v>
      </c>
    </row>
    <row r="10" spans="1:4" ht="12.75" customHeight="1">
      <c r="A10" s="18" t="s">
        <v>104</v>
      </c>
      <c r="B10" s="59">
        <v>16</v>
      </c>
      <c r="C10" s="59">
        <v>6</v>
      </c>
      <c r="D10" s="59">
        <v>22</v>
      </c>
    </row>
    <row r="11" spans="1:4" ht="12.75" customHeight="1">
      <c r="A11" s="18" t="s">
        <v>105</v>
      </c>
      <c r="B11" s="59">
        <v>4</v>
      </c>
      <c r="C11" s="59" t="s">
        <v>21</v>
      </c>
      <c r="D11" s="59">
        <v>4</v>
      </c>
    </row>
    <row r="12" spans="1:4" ht="12.75" customHeight="1">
      <c r="A12" s="18" t="s">
        <v>106</v>
      </c>
      <c r="B12" s="59">
        <v>6</v>
      </c>
      <c r="C12" s="59" t="s">
        <v>21</v>
      </c>
      <c r="D12" s="59">
        <v>6</v>
      </c>
    </row>
    <row r="13" spans="1:4" ht="12.75" customHeight="1">
      <c r="A13" s="18" t="s">
        <v>107</v>
      </c>
      <c r="B13" s="59">
        <v>42</v>
      </c>
      <c r="C13" s="59">
        <v>7</v>
      </c>
      <c r="D13" s="59">
        <v>49</v>
      </c>
    </row>
    <row r="14" spans="1:4" ht="12.75" customHeight="1">
      <c r="A14" s="18" t="s">
        <v>108</v>
      </c>
      <c r="B14" s="59">
        <v>24</v>
      </c>
      <c r="C14" s="59">
        <v>5</v>
      </c>
      <c r="D14" s="59">
        <v>29</v>
      </c>
    </row>
    <row r="15" spans="1:4" ht="12.75" customHeight="1">
      <c r="A15" s="18" t="s">
        <v>109</v>
      </c>
      <c r="B15" s="59">
        <v>34</v>
      </c>
      <c r="C15" s="59">
        <v>17</v>
      </c>
      <c r="D15" s="59">
        <v>51</v>
      </c>
    </row>
    <row r="16" spans="1:4" ht="12.75" customHeight="1">
      <c r="A16" s="18" t="s">
        <v>110</v>
      </c>
      <c r="B16" s="59">
        <v>21</v>
      </c>
      <c r="C16" s="59">
        <v>3</v>
      </c>
      <c r="D16" s="59">
        <v>24</v>
      </c>
    </row>
    <row r="17" spans="1:4" ht="12.75" customHeight="1">
      <c r="A17" s="18" t="s">
        <v>111</v>
      </c>
      <c r="B17" s="59">
        <v>13</v>
      </c>
      <c r="C17" s="59">
        <v>3</v>
      </c>
      <c r="D17" s="59">
        <v>16</v>
      </c>
    </row>
    <row r="18" spans="1:4" ht="12.75" customHeight="1">
      <c r="A18" s="18" t="s">
        <v>112</v>
      </c>
      <c r="B18" s="59">
        <v>5</v>
      </c>
      <c r="C18" s="59">
        <v>3</v>
      </c>
      <c r="D18" s="59">
        <v>8</v>
      </c>
    </row>
    <row r="19" spans="1:4" ht="12.75" customHeight="1">
      <c r="A19" s="18" t="s">
        <v>113</v>
      </c>
      <c r="B19" s="59">
        <v>47</v>
      </c>
      <c r="C19" s="59">
        <v>4</v>
      </c>
      <c r="D19" s="59">
        <v>51</v>
      </c>
    </row>
    <row r="20" spans="1:4" ht="12.75" customHeight="1">
      <c r="A20" s="18" t="s">
        <v>114</v>
      </c>
      <c r="B20" s="59">
        <v>28</v>
      </c>
      <c r="C20" s="59">
        <v>23</v>
      </c>
      <c r="D20" s="59">
        <v>51</v>
      </c>
    </row>
    <row r="21" spans="1:4" ht="12.75" customHeight="1">
      <c r="A21" s="18" t="s">
        <v>115</v>
      </c>
      <c r="B21" s="59">
        <v>7</v>
      </c>
      <c r="C21" s="59" t="s">
        <v>21</v>
      </c>
      <c r="D21" s="59">
        <v>7</v>
      </c>
    </row>
    <row r="22" spans="1:4" ht="12.75" customHeight="1">
      <c r="A22" s="18" t="s">
        <v>116</v>
      </c>
      <c r="B22" s="59">
        <v>52</v>
      </c>
      <c r="C22" s="59">
        <v>10</v>
      </c>
      <c r="D22" s="59">
        <v>62</v>
      </c>
    </row>
    <row r="23" spans="1:4" ht="12.75" customHeight="1">
      <c r="A23" s="18" t="s">
        <v>117</v>
      </c>
      <c r="B23" s="59">
        <v>15</v>
      </c>
      <c r="C23" s="59">
        <v>5</v>
      </c>
      <c r="D23" s="59">
        <v>20</v>
      </c>
    </row>
    <row r="24" spans="1:4" ht="12.75" customHeight="1">
      <c r="A24" s="18" t="s">
        <v>118</v>
      </c>
      <c r="B24" s="59">
        <v>76</v>
      </c>
      <c r="C24" s="59">
        <v>51</v>
      </c>
      <c r="D24" s="59">
        <v>127</v>
      </c>
    </row>
    <row r="25" spans="1:4" ht="12.75" customHeight="1">
      <c r="A25" s="18" t="s">
        <v>119</v>
      </c>
      <c r="B25" s="59">
        <v>155</v>
      </c>
      <c r="C25" s="59">
        <v>55</v>
      </c>
      <c r="D25" s="59">
        <v>210</v>
      </c>
    </row>
    <row r="26" spans="1:4" ht="12.75" customHeight="1">
      <c r="A26" s="18" t="s">
        <v>120</v>
      </c>
      <c r="B26" s="59">
        <v>136</v>
      </c>
      <c r="C26" s="59">
        <v>26</v>
      </c>
      <c r="D26" s="59">
        <v>162</v>
      </c>
    </row>
    <row r="27" spans="1:4" ht="12.75" customHeight="1">
      <c r="A27" s="18" t="s">
        <v>121</v>
      </c>
      <c r="B27" s="59">
        <v>5</v>
      </c>
      <c r="C27" s="59" t="s">
        <v>21</v>
      </c>
      <c r="D27" s="59">
        <v>5</v>
      </c>
    </row>
    <row r="28" spans="1:4" ht="12.75" customHeight="1">
      <c r="A28" s="18" t="s">
        <v>122</v>
      </c>
      <c r="B28" s="59">
        <v>23</v>
      </c>
      <c r="C28" s="59">
        <v>3</v>
      </c>
      <c r="D28" s="59">
        <v>26</v>
      </c>
    </row>
    <row r="29" spans="1:4" ht="12.75" customHeight="1">
      <c r="A29" s="18" t="s">
        <v>123</v>
      </c>
      <c r="B29" s="59">
        <v>6</v>
      </c>
      <c r="C29" s="59">
        <v>4</v>
      </c>
      <c r="D29" s="59">
        <v>10</v>
      </c>
    </row>
    <row r="30" spans="1:4" ht="12.75" customHeight="1">
      <c r="A30" s="18" t="s">
        <v>124</v>
      </c>
      <c r="B30" s="59">
        <v>28</v>
      </c>
      <c r="C30" s="59">
        <v>8</v>
      </c>
      <c r="D30" s="59">
        <v>36</v>
      </c>
    </row>
    <row r="31" spans="1:4" ht="12.75" customHeight="1">
      <c r="A31" s="18" t="s">
        <v>125</v>
      </c>
      <c r="B31" s="59">
        <v>19</v>
      </c>
      <c r="C31" s="59">
        <v>3</v>
      </c>
      <c r="D31" s="59">
        <v>22</v>
      </c>
    </row>
    <row r="32" spans="1:4" ht="12.75" customHeight="1">
      <c r="A32" s="18" t="s">
        <v>126</v>
      </c>
      <c r="B32" s="59">
        <v>8</v>
      </c>
      <c r="C32" s="59">
        <v>3</v>
      </c>
      <c r="D32" s="59">
        <v>11</v>
      </c>
    </row>
    <row r="33" spans="1:4" ht="12.75" customHeight="1">
      <c r="A33" s="18" t="s">
        <v>127</v>
      </c>
      <c r="B33" s="59">
        <v>10</v>
      </c>
      <c r="C33" s="59">
        <v>3</v>
      </c>
      <c r="D33" s="59">
        <v>13</v>
      </c>
    </row>
    <row r="34" spans="1:4" ht="12.75" customHeight="1">
      <c r="A34" s="18" t="s">
        <v>128</v>
      </c>
      <c r="B34" s="59">
        <v>17</v>
      </c>
      <c r="C34" s="59" t="s">
        <v>21</v>
      </c>
      <c r="D34" s="59">
        <v>17</v>
      </c>
    </row>
    <row r="35" spans="1:4" ht="12.75" customHeight="1">
      <c r="A35" s="18" t="s">
        <v>129</v>
      </c>
      <c r="B35" s="59" t="s">
        <v>21</v>
      </c>
      <c r="C35" s="59" t="s">
        <v>21</v>
      </c>
      <c r="D35" s="59" t="s">
        <v>21</v>
      </c>
    </row>
    <row r="36" spans="1:4" ht="12.75" customHeight="1">
      <c r="A36" s="18" t="s">
        <v>130</v>
      </c>
      <c r="B36" s="59">
        <v>14</v>
      </c>
      <c r="C36" s="59">
        <v>5</v>
      </c>
      <c r="D36" s="59">
        <v>19</v>
      </c>
    </row>
    <row r="37" spans="1:4" ht="12.75" customHeight="1">
      <c r="A37" s="18" t="s">
        <v>131</v>
      </c>
      <c r="B37" s="59">
        <v>22</v>
      </c>
      <c r="C37" s="59">
        <v>3</v>
      </c>
      <c r="D37" s="59">
        <v>25</v>
      </c>
    </row>
    <row r="38" spans="1:4" ht="12.75" customHeight="1">
      <c r="A38" s="18" t="s">
        <v>132</v>
      </c>
      <c r="B38" s="59">
        <v>10</v>
      </c>
      <c r="C38" s="59">
        <v>3</v>
      </c>
      <c r="D38" s="59">
        <v>13</v>
      </c>
    </row>
    <row r="39" spans="1:4" ht="12.75" customHeight="1">
      <c r="A39" s="18" t="s">
        <v>133</v>
      </c>
      <c r="B39" s="59">
        <v>13</v>
      </c>
      <c r="C39" s="59" t="s">
        <v>21</v>
      </c>
      <c r="D39" s="59">
        <v>13</v>
      </c>
    </row>
    <row r="40" spans="1:4" ht="12.75" customHeight="1">
      <c r="A40" s="18" t="s">
        <v>134</v>
      </c>
      <c r="B40" s="59">
        <v>65</v>
      </c>
      <c r="C40" s="59">
        <v>16</v>
      </c>
      <c r="D40" s="59">
        <v>81</v>
      </c>
    </row>
    <row r="41" spans="1:4" ht="12.75" customHeight="1">
      <c r="A41" s="18" t="s">
        <v>135</v>
      </c>
      <c r="B41" s="59">
        <v>118</v>
      </c>
      <c r="C41" s="59">
        <v>74</v>
      </c>
      <c r="D41" s="59">
        <v>192</v>
      </c>
    </row>
    <row r="42" spans="1:4" ht="12.75" customHeight="1">
      <c r="A42" s="18" t="s">
        <v>136</v>
      </c>
      <c r="B42" s="59">
        <v>37</v>
      </c>
      <c r="C42" s="59">
        <v>11</v>
      </c>
      <c r="D42" s="59">
        <v>48</v>
      </c>
    </row>
    <row r="43" spans="1:4" ht="12.75" customHeight="1">
      <c r="A43" s="18" t="s">
        <v>137</v>
      </c>
      <c r="B43" s="59">
        <v>6</v>
      </c>
      <c r="C43" s="188" t="s">
        <v>21</v>
      </c>
      <c r="D43" s="59">
        <v>6</v>
      </c>
    </row>
    <row r="44" spans="1:4" ht="12.75" customHeight="1">
      <c r="A44" s="18" t="s">
        <v>138</v>
      </c>
      <c r="B44" s="59">
        <v>20</v>
      </c>
      <c r="C44" s="59">
        <v>5</v>
      </c>
      <c r="D44" s="59">
        <v>25</v>
      </c>
    </row>
    <row r="45" spans="1:4" ht="12.75" customHeight="1">
      <c r="A45" s="18" t="s">
        <v>139</v>
      </c>
      <c r="B45" s="59">
        <v>52</v>
      </c>
      <c r="C45" s="59">
        <v>12</v>
      </c>
      <c r="D45" s="59">
        <v>64</v>
      </c>
    </row>
    <row r="46" spans="1:4" ht="12.75" customHeight="1">
      <c r="A46" s="18" t="s">
        <v>140</v>
      </c>
      <c r="B46" s="59">
        <v>54</v>
      </c>
      <c r="C46" s="59">
        <v>19</v>
      </c>
      <c r="D46" s="59">
        <v>73</v>
      </c>
    </row>
    <row r="47" spans="1:4" ht="12.75" customHeight="1">
      <c r="A47" s="18" t="s">
        <v>141</v>
      </c>
      <c r="B47" s="59">
        <v>53</v>
      </c>
      <c r="C47" s="59">
        <v>26</v>
      </c>
      <c r="D47" s="59">
        <v>79</v>
      </c>
    </row>
    <row r="48" spans="1:4" ht="12.75" customHeight="1">
      <c r="A48" s="18" t="s">
        <v>142</v>
      </c>
      <c r="B48" s="59">
        <v>5</v>
      </c>
      <c r="C48" s="59">
        <v>5</v>
      </c>
      <c r="D48" s="59">
        <v>10</v>
      </c>
    </row>
    <row r="49" spans="1:4" ht="12.75" customHeight="1">
      <c r="A49" s="18" t="s">
        <v>143</v>
      </c>
      <c r="B49" s="59">
        <v>41</v>
      </c>
      <c r="C49" s="59">
        <v>7</v>
      </c>
      <c r="D49" s="59">
        <v>48</v>
      </c>
    </row>
    <row r="50" spans="1:4" ht="12.75" customHeight="1">
      <c r="A50" s="18" t="s">
        <v>144</v>
      </c>
      <c r="B50" s="59">
        <v>24</v>
      </c>
      <c r="C50" s="59">
        <v>11</v>
      </c>
      <c r="D50" s="59">
        <v>35</v>
      </c>
    </row>
    <row r="51" spans="1:4" ht="12.75" customHeight="1">
      <c r="A51" s="18" t="s">
        <v>145</v>
      </c>
      <c r="B51" s="59">
        <v>17</v>
      </c>
      <c r="C51" s="59">
        <v>7</v>
      </c>
      <c r="D51" s="59">
        <v>24</v>
      </c>
    </row>
    <row r="52" spans="1:4" ht="12.75" customHeight="1">
      <c r="A52" s="18" t="s">
        <v>146</v>
      </c>
      <c r="B52" s="59">
        <v>18</v>
      </c>
      <c r="C52" s="59">
        <v>3</v>
      </c>
      <c r="D52" s="59">
        <v>21</v>
      </c>
    </row>
    <row r="53" spans="1:4" ht="12.75" customHeight="1">
      <c r="A53" s="190" t="s">
        <v>147</v>
      </c>
      <c r="B53" s="59">
        <v>19</v>
      </c>
      <c r="C53" s="59">
        <v>3</v>
      </c>
      <c r="D53" s="59">
        <v>22</v>
      </c>
    </row>
    <row r="54" spans="1:5" ht="12.75" customHeight="1">
      <c r="A54" s="35"/>
      <c r="B54" s="68"/>
      <c r="C54" s="68"/>
      <c r="D54" s="68"/>
      <c r="E54" s="16"/>
    </row>
    <row r="55" spans="1:4" ht="36.75" customHeight="1">
      <c r="A55" s="208" t="s">
        <v>486</v>
      </c>
      <c r="B55" s="221"/>
      <c r="C55" s="221"/>
      <c r="D55" s="221"/>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spans="7:10" ht="12.75" customHeight="1">
      <c r="G139" s="115"/>
      <c r="H139" s="114"/>
      <c r="I139" s="114"/>
      <c r="J139" s="114"/>
    </row>
    <row r="140" spans="7:10" ht="12.75" customHeight="1">
      <c r="G140" s="115"/>
      <c r="H140" s="114"/>
      <c r="I140" s="114"/>
      <c r="J140" s="114"/>
    </row>
    <row r="141" spans="7:10" ht="12.75" customHeight="1">
      <c r="G141" s="115"/>
      <c r="H141" s="114"/>
      <c r="I141" s="114"/>
      <c r="J141" s="114"/>
    </row>
    <row r="142" spans="7:10" ht="12.75" customHeight="1">
      <c r="G142" s="115"/>
      <c r="H142" s="114"/>
      <c r="I142" s="114"/>
      <c r="J142" s="114"/>
    </row>
    <row r="143" spans="7:10" ht="12.75" customHeight="1">
      <c r="G143" s="115"/>
      <c r="H143" s="114"/>
      <c r="I143" s="114"/>
      <c r="J143" s="114"/>
    </row>
    <row r="144" spans="7:10" ht="12.75" customHeight="1">
      <c r="G144" s="115"/>
      <c r="H144" s="114"/>
      <c r="I144" s="114"/>
      <c r="J144" s="114"/>
    </row>
    <row r="145" spans="7:10" ht="12.75" customHeight="1">
      <c r="G145" s="115"/>
      <c r="H145" s="114"/>
      <c r="I145" s="114"/>
      <c r="J145" s="114"/>
    </row>
    <row r="146" spans="7:10" ht="12.75" customHeight="1">
      <c r="G146" s="115"/>
      <c r="H146" s="114"/>
      <c r="I146" s="114"/>
      <c r="J146" s="114"/>
    </row>
    <row r="147" spans="7:10" ht="12.75" customHeight="1">
      <c r="G147" s="115"/>
      <c r="H147" s="114"/>
      <c r="I147" s="114"/>
      <c r="J147" s="114"/>
    </row>
    <row r="148" spans="7:10" ht="12.75" customHeight="1">
      <c r="G148" s="115"/>
      <c r="H148" s="114"/>
      <c r="I148" s="114"/>
      <c r="J148" s="114"/>
    </row>
    <row r="149" spans="7:10" ht="12.75" customHeight="1">
      <c r="G149" s="115"/>
      <c r="H149" s="114"/>
      <c r="I149" s="114"/>
      <c r="J149" s="114"/>
    </row>
    <row r="150" spans="7:10" ht="12.75" customHeight="1">
      <c r="G150" s="115"/>
      <c r="H150" s="114"/>
      <c r="I150" s="114"/>
      <c r="J150" s="114"/>
    </row>
    <row r="151" spans="7:10" ht="12.75" customHeight="1">
      <c r="G151" s="115"/>
      <c r="H151" s="114"/>
      <c r="I151" s="114"/>
      <c r="J151" s="114"/>
    </row>
    <row r="152" spans="7:10" ht="12.75" customHeight="1">
      <c r="G152" s="115"/>
      <c r="H152" s="114"/>
      <c r="I152" s="114"/>
      <c r="J152" s="114"/>
    </row>
    <row r="153" spans="7:10" ht="12.75" customHeight="1">
      <c r="G153" s="115"/>
      <c r="H153" s="114"/>
      <c r="I153" s="114"/>
      <c r="J153" s="114"/>
    </row>
    <row r="154" spans="7:10" ht="12.75" customHeight="1">
      <c r="G154" s="115"/>
      <c r="H154" s="114"/>
      <c r="I154" s="114"/>
      <c r="J154" s="114"/>
    </row>
    <row r="155" spans="7:10" ht="12.75" customHeight="1">
      <c r="G155" s="115"/>
      <c r="H155" s="114"/>
      <c r="I155" s="114"/>
      <c r="J155" s="114"/>
    </row>
    <row r="156" spans="7:10" ht="12.75" customHeight="1">
      <c r="G156" s="115"/>
      <c r="H156" s="114"/>
      <c r="I156" s="114"/>
      <c r="J156" s="114"/>
    </row>
    <row r="157" spans="7:10" ht="12.75" customHeight="1">
      <c r="G157" s="115"/>
      <c r="H157" s="114"/>
      <c r="I157" s="114"/>
      <c r="J157" s="114"/>
    </row>
    <row r="158" spans="7:10" ht="12.75" customHeight="1">
      <c r="G158" s="115"/>
      <c r="H158" s="114"/>
      <c r="I158" s="114"/>
      <c r="J158" s="114"/>
    </row>
    <row r="159" spans="7:10" ht="12.75" customHeight="1">
      <c r="G159" s="115"/>
      <c r="H159" s="114"/>
      <c r="I159" s="114"/>
      <c r="J159" s="114"/>
    </row>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mergeCells count="3">
    <mergeCell ref="A1:D1"/>
    <mergeCell ref="A3:D3"/>
    <mergeCell ref="A55:D55"/>
  </mergeCells>
  <printOptions/>
  <pageMargins left="0.7874015748031497" right="0.3937007874015748" top="0.984251968503937" bottom="0.3937007874015748" header="0.5118110236220472" footer="0.5118110236220472"/>
  <pageSetup firstPageNumber="57"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8"/>
  <sheetViews>
    <sheetView zoomScaleSheetLayoutView="100" workbookViewId="0" topLeftCell="A1">
      <selection activeCell="E47" sqref="E47"/>
    </sheetView>
  </sheetViews>
  <sheetFormatPr defaultColWidth="9.140625" defaultRowHeight="12.75"/>
  <cols>
    <col min="1" max="1" width="21.28125" style="6" customWidth="1"/>
    <col min="2" max="4" width="12.8515625" style="6" customWidth="1"/>
    <col min="5" max="16384" width="9.140625" style="6" customWidth="1"/>
  </cols>
  <sheetData>
    <row r="1" spans="1:4" ht="12.75">
      <c r="A1" s="116" t="s">
        <v>395</v>
      </c>
      <c r="B1" s="18"/>
      <c r="C1" s="18"/>
      <c r="D1" s="18"/>
    </row>
    <row r="2" spans="1:4" ht="12.75">
      <c r="A2" s="18"/>
      <c r="B2" s="18"/>
      <c r="C2" s="18"/>
      <c r="D2" s="18"/>
    </row>
    <row r="3" spans="1:4" ht="16.5" customHeight="1">
      <c r="A3" s="77" t="s">
        <v>98</v>
      </c>
      <c r="B3" s="78" t="s">
        <v>5</v>
      </c>
      <c r="C3" s="78" t="s">
        <v>6</v>
      </c>
      <c r="D3" s="54" t="s">
        <v>1</v>
      </c>
    </row>
    <row r="4" spans="1:4" ht="16.5" customHeight="1">
      <c r="A4" s="18" t="s">
        <v>148</v>
      </c>
      <c r="B4" s="59">
        <v>55</v>
      </c>
      <c r="C4" s="59">
        <v>11</v>
      </c>
      <c r="D4" s="59">
        <v>66</v>
      </c>
    </row>
    <row r="5" spans="1:4" ht="12.75" customHeight="1">
      <c r="A5" s="18" t="s">
        <v>149</v>
      </c>
      <c r="B5" s="59">
        <v>7</v>
      </c>
      <c r="C5" s="59" t="s">
        <v>21</v>
      </c>
      <c r="D5" s="59">
        <v>7</v>
      </c>
    </row>
    <row r="6" spans="1:9" ht="12.75" customHeight="1">
      <c r="A6" s="18" t="s">
        <v>150</v>
      </c>
      <c r="B6" s="59">
        <v>25</v>
      </c>
      <c r="C6" s="59">
        <v>6</v>
      </c>
      <c r="D6" s="59">
        <v>31</v>
      </c>
      <c r="F6" s="115"/>
      <c r="G6" s="114"/>
      <c r="H6" s="114"/>
      <c r="I6" s="114"/>
    </row>
    <row r="7" spans="1:9" ht="12.75">
      <c r="A7" s="18" t="s">
        <v>62</v>
      </c>
      <c r="B7" s="59">
        <v>103</v>
      </c>
      <c r="C7" s="59">
        <v>41</v>
      </c>
      <c r="D7" s="59">
        <v>144</v>
      </c>
      <c r="F7" s="115"/>
      <c r="G7" s="114"/>
      <c r="H7" s="114"/>
      <c r="I7" s="114"/>
    </row>
    <row r="8" spans="1:9" ht="12.75">
      <c r="A8" s="18" t="s">
        <v>151</v>
      </c>
      <c r="B8" s="59">
        <v>13</v>
      </c>
      <c r="C8" s="59" t="s">
        <v>21</v>
      </c>
      <c r="D8" s="59">
        <v>13</v>
      </c>
      <c r="F8" s="115"/>
      <c r="G8" s="114"/>
      <c r="H8" s="114"/>
      <c r="I8" s="114"/>
    </row>
    <row r="9" spans="1:9" ht="12.75">
      <c r="A9" s="18" t="s">
        <v>152</v>
      </c>
      <c r="B9" s="59">
        <v>3</v>
      </c>
      <c r="C9" s="59" t="s">
        <v>21</v>
      </c>
      <c r="D9" s="59">
        <v>3</v>
      </c>
      <c r="F9" s="115"/>
      <c r="G9" s="114"/>
      <c r="H9" s="114"/>
      <c r="I9" s="114"/>
    </row>
    <row r="10" spans="1:9" ht="12.75">
      <c r="A10" s="18" t="s">
        <v>153</v>
      </c>
      <c r="B10" s="59">
        <v>6</v>
      </c>
      <c r="C10" s="59" t="s">
        <v>21</v>
      </c>
      <c r="D10" s="59">
        <v>6</v>
      </c>
      <c r="F10" s="115"/>
      <c r="G10" s="114"/>
      <c r="H10" s="114"/>
      <c r="I10" s="114"/>
    </row>
    <row r="11" spans="1:9" ht="12.75">
      <c r="A11" s="18" t="s">
        <v>154</v>
      </c>
      <c r="B11" s="59">
        <v>38</v>
      </c>
      <c r="C11" s="59">
        <v>13</v>
      </c>
      <c r="D11" s="59">
        <v>51</v>
      </c>
      <c r="F11" s="115"/>
      <c r="G11" s="114"/>
      <c r="H11" s="114"/>
      <c r="I11" s="114"/>
    </row>
    <row r="12" spans="1:9" ht="12.75">
      <c r="A12" s="18" t="s">
        <v>155</v>
      </c>
      <c r="B12" s="59">
        <v>149</v>
      </c>
      <c r="C12" s="59">
        <v>43</v>
      </c>
      <c r="D12" s="59">
        <v>192</v>
      </c>
      <c r="F12" s="115"/>
      <c r="G12" s="114"/>
      <c r="H12" s="114"/>
      <c r="I12" s="114"/>
    </row>
    <row r="13" spans="1:9" ht="12.75">
      <c r="A13" s="18" t="s">
        <v>156</v>
      </c>
      <c r="B13" s="59">
        <v>619</v>
      </c>
      <c r="C13" s="59">
        <v>290</v>
      </c>
      <c r="D13" s="59">
        <v>909</v>
      </c>
      <c r="F13" s="115"/>
      <c r="G13" s="114"/>
      <c r="H13" s="114"/>
      <c r="I13" s="114"/>
    </row>
    <row r="14" spans="1:9" ht="12.75">
      <c r="A14" s="18" t="s">
        <v>157</v>
      </c>
      <c r="B14" s="59">
        <v>20</v>
      </c>
      <c r="C14" s="59">
        <v>3</v>
      </c>
      <c r="D14" s="59">
        <v>23</v>
      </c>
      <c r="F14" s="115"/>
      <c r="G14" s="114"/>
      <c r="H14" s="114"/>
      <c r="I14" s="114"/>
    </row>
    <row r="15" spans="1:9" ht="12.75">
      <c r="A15" s="18" t="s">
        <v>158</v>
      </c>
      <c r="B15" s="59">
        <v>19</v>
      </c>
      <c r="C15" s="59">
        <v>3</v>
      </c>
      <c r="D15" s="59">
        <v>22</v>
      </c>
      <c r="F15" s="115"/>
      <c r="G15" s="114"/>
      <c r="H15" s="114"/>
      <c r="I15" s="114"/>
    </row>
    <row r="16" spans="1:9" ht="12.75">
      <c r="A16" s="18" t="s">
        <v>159</v>
      </c>
      <c r="B16" s="59">
        <v>24</v>
      </c>
      <c r="C16" s="59">
        <v>3</v>
      </c>
      <c r="D16" s="59">
        <v>27</v>
      </c>
      <c r="F16" s="115"/>
      <c r="G16" s="114"/>
      <c r="H16" s="114"/>
      <c r="I16" s="114"/>
    </row>
    <row r="17" spans="1:9" ht="12.75">
      <c r="A17" s="18" t="s">
        <v>160</v>
      </c>
      <c r="B17" s="59">
        <v>23</v>
      </c>
      <c r="C17" s="59">
        <v>5</v>
      </c>
      <c r="D17" s="59">
        <v>28</v>
      </c>
      <c r="F17" s="115"/>
      <c r="G17" s="114"/>
      <c r="H17" s="114"/>
      <c r="I17" s="114"/>
    </row>
    <row r="18" spans="1:9" ht="12.75">
      <c r="A18" s="18" t="s">
        <v>161</v>
      </c>
      <c r="B18" s="59">
        <v>24</v>
      </c>
      <c r="C18" s="59">
        <v>8</v>
      </c>
      <c r="D18" s="59">
        <v>32</v>
      </c>
      <c r="F18" s="115"/>
      <c r="G18" s="114"/>
      <c r="H18" s="114"/>
      <c r="I18" s="114"/>
    </row>
    <row r="19" spans="1:9" ht="12.75">
      <c r="A19" s="18" t="s">
        <v>162</v>
      </c>
      <c r="B19" s="59">
        <v>114</v>
      </c>
      <c r="C19" s="59">
        <v>40</v>
      </c>
      <c r="D19" s="59">
        <v>154</v>
      </c>
      <c r="F19" s="115"/>
      <c r="G19" s="114"/>
      <c r="H19" s="114"/>
      <c r="I19" s="114"/>
    </row>
    <row r="20" spans="1:9" ht="12.75">
      <c r="A20" s="18" t="s">
        <v>163</v>
      </c>
      <c r="B20" s="59">
        <v>19</v>
      </c>
      <c r="C20" s="59" t="s">
        <v>21</v>
      </c>
      <c r="D20" s="59">
        <v>19</v>
      </c>
      <c r="F20" s="115"/>
      <c r="G20" s="114"/>
      <c r="H20" s="114"/>
      <c r="I20" s="114"/>
    </row>
    <row r="21" spans="1:9" ht="12.75">
      <c r="A21" s="18" t="s">
        <v>164</v>
      </c>
      <c r="B21" s="59">
        <v>162</v>
      </c>
      <c r="C21" s="59">
        <v>34</v>
      </c>
      <c r="D21" s="59">
        <v>196</v>
      </c>
      <c r="F21" s="115"/>
      <c r="G21" s="114"/>
      <c r="H21" s="114"/>
      <c r="I21" s="114"/>
    </row>
    <row r="22" spans="1:9" ht="12.75">
      <c r="A22" s="18" t="s">
        <v>165</v>
      </c>
      <c r="B22" s="59">
        <v>9</v>
      </c>
      <c r="C22" s="59" t="s">
        <v>21</v>
      </c>
      <c r="D22" s="59">
        <v>9</v>
      </c>
      <c r="F22" s="115"/>
      <c r="G22" s="114"/>
      <c r="H22" s="114"/>
      <c r="I22" s="114"/>
    </row>
    <row r="23" spans="1:9" ht="12.75">
      <c r="A23" s="18" t="s">
        <v>166</v>
      </c>
      <c r="B23" s="59">
        <v>24</v>
      </c>
      <c r="C23" s="59">
        <v>4</v>
      </c>
      <c r="D23" s="59">
        <v>28</v>
      </c>
      <c r="F23" s="115"/>
      <c r="G23" s="114"/>
      <c r="H23" s="114"/>
      <c r="I23" s="114"/>
    </row>
    <row r="24" spans="1:9" ht="12.75">
      <c r="A24" s="18" t="s">
        <v>167</v>
      </c>
      <c r="B24" s="59">
        <v>37</v>
      </c>
      <c r="C24" s="59">
        <v>10</v>
      </c>
      <c r="D24" s="59">
        <v>47</v>
      </c>
      <c r="F24" s="115"/>
      <c r="G24" s="114"/>
      <c r="H24" s="114"/>
      <c r="I24" s="114"/>
    </row>
    <row r="25" spans="1:9" ht="12.75">
      <c r="A25" s="18" t="s">
        <v>168</v>
      </c>
      <c r="B25" s="59">
        <v>165</v>
      </c>
      <c r="C25" s="59">
        <v>84</v>
      </c>
      <c r="D25" s="59">
        <v>249</v>
      </c>
      <c r="F25" s="115"/>
      <c r="G25" s="114"/>
      <c r="H25" s="114"/>
      <c r="I25" s="114"/>
    </row>
    <row r="26" spans="1:9" ht="12.75">
      <c r="A26" s="18" t="s">
        <v>169</v>
      </c>
      <c r="B26" s="59">
        <v>15</v>
      </c>
      <c r="C26" s="59">
        <v>3</v>
      </c>
      <c r="D26" s="59">
        <v>18</v>
      </c>
      <c r="F26" s="115"/>
      <c r="G26" s="114"/>
      <c r="H26" s="114"/>
      <c r="I26" s="114"/>
    </row>
    <row r="27" spans="1:9" ht="12.75">
      <c r="A27" s="18" t="s">
        <v>170</v>
      </c>
      <c r="B27" s="59">
        <v>7</v>
      </c>
      <c r="C27" s="59">
        <v>5</v>
      </c>
      <c r="D27" s="59">
        <v>12</v>
      </c>
      <c r="F27" s="115"/>
      <c r="G27" s="114"/>
      <c r="H27" s="114"/>
      <c r="I27" s="114"/>
    </row>
    <row r="28" spans="1:9" ht="12.75">
      <c r="A28" s="18" t="s">
        <v>171</v>
      </c>
      <c r="B28" s="59">
        <v>7</v>
      </c>
      <c r="C28" s="59">
        <v>6</v>
      </c>
      <c r="D28" s="59">
        <v>13</v>
      </c>
      <c r="F28" s="115"/>
      <c r="G28" s="114"/>
      <c r="H28" s="114"/>
      <c r="I28" s="114"/>
    </row>
    <row r="29" spans="1:9" ht="12.75">
      <c r="A29" s="18" t="s">
        <v>172</v>
      </c>
      <c r="B29" s="59">
        <v>153</v>
      </c>
      <c r="C29" s="59">
        <v>76</v>
      </c>
      <c r="D29" s="59">
        <v>229</v>
      </c>
      <c r="F29" s="115"/>
      <c r="G29" s="114"/>
      <c r="H29" s="114"/>
      <c r="I29" s="114"/>
    </row>
    <row r="30" spans="1:9" ht="12.75">
      <c r="A30" s="18" t="s">
        <v>173</v>
      </c>
      <c r="B30" s="59">
        <v>46</v>
      </c>
      <c r="C30" s="59">
        <v>8</v>
      </c>
      <c r="D30" s="59">
        <v>54</v>
      </c>
      <c r="F30" s="115"/>
      <c r="G30" s="114"/>
      <c r="H30" s="114"/>
      <c r="I30" s="114"/>
    </row>
    <row r="31" spans="1:9" ht="12.75">
      <c r="A31" s="18" t="s">
        <v>174</v>
      </c>
      <c r="B31" s="59">
        <v>37</v>
      </c>
      <c r="C31" s="59">
        <v>3</v>
      </c>
      <c r="D31" s="59">
        <v>40</v>
      </c>
      <c r="F31" s="115"/>
      <c r="G31" s="114"/>
      <c r="H31" s="114"/>
      <c r="I31" s="114"/>
    </row>
    <row r="32" spans="1:9" ht="12.75">
      <c r="A32" s="18" t="s">
        <v>175</v>
      </c>
      <c r="B32" s="59">
        <v>18</v>
      </c>
      <c r="C32" s="59">
        <v>5</v>
      </c>
      <c r="D32" s="59">
        <v>23</v>
      </c>
      <c r="F32" s="115"/>
      <c r="G32" s="114"/>
      <c r="H32" s="114"/>
      <c r="I32" s="114"/>
    </row>
    <row r="33" spans="1:9" ht="12.75">
      <c r="A33" s="18" t="s">
        <v>176</v>
      </c>
      <c r="B33" s="59">
        <v>17</v>
      </c>
      <c r="C33" s="59" t="s">
        <v>21</v>
      </c>
      <c r="D33" s="59">
        <v>17</v>
      </c>
      <c r="F33" s="115"/>
      <c r="G33" s="114"/>
      <c r="H33" s="114"/>
      <c r="I33" s="114"/>
    </row>
    <row r="34" spans="1:9" ht="12.75">
      <c r="A34" s="18" t="s">
        <v>177</v>
      </c>
      <c r="B34" s="59">
        <v>16</v>
      </c>
      <c r="C34" s="59">
        <v>3</v>
      </c>
      <c r="D34" s="59">
        <v>19</v>
      </c>
      <c r="F34" s="115"/>
      <c r="G34" s="114"/>
      <c r="H34" s="114"/>
      <c r="I34" s="114"/>
    </row>
    <row r="35" spans="1:9" ht="12.75">
      <c r="A35" s="18" t="s">
        <v>178</v>
      </c>
      <c r="B35" s="59">
        <v>11</v>
      </c>
      <c r="C35" s="59">
        <v>3</v>
      </c>
      <c r="D35" s="59">
        <v>14</v>
      </c>
      <c r="F35" s="115"/>
      <c r="G35" s="114"/>
      <c r="H35" s="114"/>
      <c r="I35" s="114"/>
    </row>
    <row r="36" spans="1:9" ht="12.75">
      <c r="A36" s="18" t="s">
        <v>179</v>
      </c>
      <c r="B36" s="59">
        <v>34</v>
      </c>
      <c r="C36" s="59">
        <v>14</v>
      </c>
      <c r="D36" s="59">
        <v>48</v>
      </c>
      <c r="F36" s="115"/>
      <c r="G36" s="114"/>
      <c r="H36" s="114"/>
      <c r="I36" s="114"/>
    </row>
    <row r="37" spans="1:9" ht="12.75">
      <c r="A37" s="18" t="s">
        <v>180</v>
      </c>
      <c r="B37" s="59">
        <v>45</v>
      </c>
      <c r="C37" s="59">
        <v>10</v>
      </c>
      <c r="D37" s="59">
        <v>55</v>
      </c>
      <c r="F37" s="115"/>
      <c r="G37" s="114"/>
      <c r="H37" s="114"/>
      <c r="I37" s="114"/>
    </row>
    <row r="38" spans="1:9" ht="12.75">
      <c r="A38" s="18" t="s">
        <v>181</v>
      </c>
      <c r="B38" s="59">
        <v>108</v>
      </c>
      <c r="C38" s="59">
        <v>21</v>
      </c>
      <c r="D38" s="59">
        <v>129</v>
      </c>
      <c r="F38" s="115"/>
      <c r="G38" s="114"/>
      <c r="H38" s="114"/>
      <c r="I38" s="114"/>
    </row>
    <row r="39" spans="1:9" ht="12.75">
      <c r="A39" s="18" t="s">
        <v>182</v>
      </c>
      <c r="B39" s="59">
        <v>23</v>
      </c>
      <c r="C39" s="59">
        <v>16</v>
      </c>
      <c r="D39" s="59">
        <v>39</v>
      </c>
      <c r="F39" s="115"/>
      <c r="G39" s="114"/>
      <c r="H39" s="114"/>
      <c r="I39" s="114"/>
    </row>
    <row r="40" spans="1:9" ht="12.75">
      <c r="A40" s="18" t="s">
        <v>183</v>
      </c>
      <c r="B40" s="59">
        <v>9</v>
      </c>
      <c r="C40" s="59">
        <v>4</v>
      </c>
      <c r="D40" s="59">
        <v>13</v>
      </c>
      <c r="F40" s="115"/>
      <c r="G40" s="114"/>
      <c r="H40" s="114"/>
      <c r="I40" s="114"/>
    </row>
    <row r="41" spans="1:9" ht="12.75">
      <c r="A41" s="18" t="s">
        <v>184</v>
      </c>
      <c r="B41" s="59">
        <v>22</v>
      </c>
      <c r="C41" s="59">
        <v>14</v>
      </c>
      <c r="D41" s="59">
        <v>36</v>
      </c>
      <c r="F41" s="115"/>
      <c r="G41" s="114"/>
      <c r="H41" s="114"/>
      <c r="I41" s="114"/>
    </row>
    <row r="42" spans="1:9" ht="12.75">
      <c r="A42" s="18" t="s">
        <v>185</v>
      </c>
      <c r="B42" s="59">
        <v>25</v>
      </c>
      <c r="C42" s="59">
        <v>5</v>
      </c>
      <c r="D42" s="59">
        <v>30</v>
      </c>
      <c r="F42" s="115"/>
      <c r="G42" s="114"/>
      <c r="H42" s="114"/>
      <c r="I42" s="114"/>
    </row>
    <row r="43" spans="1:9" ht="12.75">
      <c r="A43" s="18" t="s">
        <v>186</v>
      </c>
      <c r="B43" s="59">
        <v>6</v>
      </c>
      <c r="C43" s="59">
        <v>7</v>
      </c>
      <c r="D43" s="59">
        <v>13</v>
      </c>
      <c r="F43" s="115"/>
      <c r="G43" s="114"/>
      <c r="H43" s="114"/>
      <c r="I43" s="114"/>
    </row>
    <row r="44" spans="1:9" ht="12.75">
      <c r="A44" s="18" t="s">
        <v>187</v>
      </c>
      <c r="B44" s="59">
        <v>82</v>
      </c>
      <c r="C44" s="59">
        <v>40</v>
      </c>
      <c r="D44" s="59">
        <v>122</v>
      </c>
      <c r="F44" s="115"/>
      <c r="G44" s="114"/>
      <c r="H44" s="114"/>
      <c r="I44" s="114"/>
    </row>
    <row r="45" spans="1:9" ht="12.75">
      <c r="A45" s="18" t="s">
        <v>59</v>
      </c>
      <c r="B45" s="59">
        <v>160</v>
      </c>
      <c r="C45" s="59">
        <v>64</v>
      </c>
      <c r="D45" s="59">
        <v>224</v>
      </c>
      <c r="F45" s="115"/>
      <c r="G45" s="114"/>
      <c r="H45" s="114"/>
      <c r="I45" s="114"/>
    </row>
    <row r="46" spans="1:9" ht="12.75">
      <c r="A46" s="18" t="s">
        <v>188</v>
      </c>
      <c r="B46" s="59">
        <v>30</v>
      </c>
      <c r="C46" s="59">
        <v>8</v>
      </c>
      <c r="D46" s="59">
        <v>38</v>
      </c>
      <c r="F46" s="115"/>
      <c r="G46" s="114"/>
      <c r="H46" s="114"/>
      <c r="I46" s="114"/>
    </row>
    <row r="47" spans="1:9" ht="12.75">
      <c r="A47" s="18" t="s">
        <v>189</v>
      </c>
      <c r="B47" s="59">
        <v>77</v>
      </c>
      <c r="C47" s="59">
        <v>35</v>
      </c>
      <c r="D47" s="59">
        <v>112</v>
      </c>
      <c r="F47" s="115"/>
      <c r="G47" s="114"/>
      <c r="H47" s="114"/>
      <c r="I47" s="114"/>
    </row>
    <row r="48" spans="1:9" ht="12.75">
      <c r="A48" s="18" t="s">
        <v>190</v>
      </c>
      <c r="B48" s="59">
        <v>8</v>
      </c>
      <c r="C48" s="59">
        <v>3</v>
      </c>
      <c r="D48" s="59">
        <v>11</v>
      </c>
      <c r="F48" s="115"/>
      <c r="G48" s="114"/>
      <c r="H48" s="114"/>
      <c r="I48" s="114"/>
    </row>
    <row r="49" spans="1:9" ht="12.75">
      <c r="A49" s="18" t="s">
        <v>191</v>
      </c>
      <c r="B49" s="59">
        <v>50</v>
      </c>
      <c r="C49" s="59">
        <v>13</v>
      </c>
      <c r="D49" s="59">
        <v>63</v>
      </c>
      <c r="F49" s="115"/>
      <c r="G49" s="114"/>
      <c r="H49" s="114"/>
      <c r="I49" s="114"/>
    </row>
    <row r="50" spans="1:9" ht="12.75">
      <c r="A50" s="18" t="s">
        <v>192</v>
      </c>
      <c r="B50" s="59">
        <v>37</v>
      </c>
      <c r="C50" s="59">
        <v>6</v>
      </c>
      <c r="D50" s="59">
        <v>43</v>
      </c>
      <c r="F50" s="115"/>
      <c r="G50" s="114"/>
      <c r="H50" s="114"/>
      <c r="I50" s="114"/>
    </row>
    <row r="51" spans="1:9" ht="12.75">
      <c r="A51" s="18" t="s">
        <v>193</v>
      </c>
      <c r="B51" s="59">
        <v>50</v>
      </c>
      <c r="C51" s="59">
        <v>29</v>
      </c>
      <c r="D51" s="59">
        <v>79</v>
      </c>
      <c r="F51" s="115"/>
      <c r="G51" s="114"/>
      <c r="H51" s="114"/>
      <c r="I51" s="114"/>
    </row>
    <row r="52" spans="1:9" ht="12.75">
      <c r="A52" s="18" t="s">
        <v>194</v>
      </c>
      <c r="B52" s="59">
        <v>99</v>
      </c>
      <c r="C52" s="59">
        <v>54</v>
      </c>
      <c r="D52" s="59">
        <v>153</v>
      </c>
      <c r="F52" s="115"/>
      <c r="G52" s="114"/>
      <c r="H52" s="114"/>
      <c r="I52" s="114"/>
    </row>
    <row r="53" spans="1:9" ht="12.75">
      <c r="A53" s="18" t="s">
        <v>195</v>
      </c>
      <c r="B53" s="59">
        <v>53</v>
      </c>
      <c r="C53" s="59">
        <v>13</v>
      </c>
      <c r="D53" s="59">
        <v>66</v>
      </c>
      <c r="F53" s="115"/>
      <c r="G53" s="114"/>
      <c r="H53" s="114"/>
      <c r="I53" s="114"/>
    </row>
    <row r="54" spans="1:9" ht="12.75">
      <c r="A54" s="18" t="s">
        <v>196</v>
      </c>
      <c r="B54" s="59">
        <v>19</v>
      </c>
      <c r="C54" s="59" t="s">
        <v>21</v>
      </c>
      <c r="D54" s="59">
        <v>19</v>
      </c>
      <c r="F54" s="115"/>
      <c r="G54" s="114"/>
      <c r="H54" s="114"/>
      <c r="I54" s="114"/>
    </row>
    <row r="55" spans="1:9" ht="12.75">
      <c r="A55" s="18" t="s">
        <v>197</v>
      </c>
      <c r="B55" s="59">
        <v>17</v>
      </c>
      <c r="C55" s="59">
        <v>3</v>
      </c>
      <c r="D55" s="59">
        <v>20</v>
      </c>
      <c r="F55" s="115"/>
      <c r="G55" s="114"/>
      <c r="H55" s="114"/>
      <c r="I55" s="114"/>
    </row>
    <row r="56" spans="1:9" ht="12.75">
      <c r="A56" s="18" t="s">
        <v>198</v>
      </c>
      <c r="B56" s="59">
        <v>28</v>
      </c>
      <c r="C56" s="59">
        <v>17</v>
      </c>
      <c r="D56" s="59">
        <v>45</v>
      </c>
      <c r="F56" s="115"/>
      <c r="G56" s="114"/>
      <c r="H56" s="114"/>
      <c r="I56" s="114"/>
    </row>
    <row r="57" spans="6:9" ht="12.75">
      <c r="F57" s="115"/>
      <c r="G57" s="114"/>
      <c r="H57" s="114"/>
      <c r="I57" s="114"/>
    </row>
    <row r="58" spans="5:9" ht="12.75">
      <c r="E58" s="62"/>
      <c r="F58" s="115"/>
      <c r="G58" s="114"/>
      <c r="H58" s="114"/>
      <c r="I58" s="114"/>
    </row>
  </sheetData>
  <printOptions/>
  <pageMargins left="0.7874015748031497" right="0.3937007874015748" top="0.984251968503937" bottom="0.984251968503937" header="0.5118110236220472" footer="0.5118110236220472"/>
  <pageSetup firstPageNumber="5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58"/>
  <sheetViews>
    <sheetView zoomScaleSheetLayoutView="100" workbookViewId="0" topLeftCell="A1">
      <selection activeCell="E47" sqref="E47"/>
    </sheetView>
  </sheetViews>
  <sheetFormatPr defaultColWidth="9.140625" defaultRowHeight="12.75"/>
  <cols>
    <col min="1" max="1" width="21.28125" style="6" customWidth="1"/>
    <col min="2" max="4" width="12.8515625" style="6" customWidth="1"/>
    <col min="5" max="16384" width="9.140625" style="6" customWidth="1"/>
  </cols>
  <sheetData>
    <row r="1" spans="1:4" ht="12.75">
      <c r="A1" s="116" t="s">
        <v>395</v>
      </c>
      <c r="B1" s="18"/>
      <c r="C1" s="18"/>
      <c r="D1" s="18"/>
    </row>
    <row r="2" spans="1:4" ht="12.75">
      <c r="A2" s="18"/>
      <c r="B2" s="18"/>
      <c r="C2" s="18"/>
      <c r="D2" s="18"/>
    </row>
    <row r="3" spans="1:4" ht="16.5" customHeight="1">
      <c r="A3" s="77" t="s">
        <v>98</v>
      </c>
      <c r="B3" s="78" t="s">
        <v>5</v>
      </c>
      <c r="C3" s="78" t="s">
        <v>6</v>
      </c>
      <c r="D3" s="54" t="s">
        <v>1</v>
      </c>
    </row>
    <row r="4" spans="1:4" ht="16.5" customHeight="1">
      <c r="A4" s="18" t="s">
        <v>199</v>
      </c>
      <c r="B4" s="59">
        <v>31</v>
      </c>
      <c r="C4" s="59">
        <v>8</v>
      </c>
      <c r="D4" s="59">
        <v>39</v>
      </c>
    </row>
    <row r="5" spans="1:4" ht="12.75" customHeight="1">
      <c r="A5" s="18" t="s">
        <v>200</v>
      </c>
      <c r="B5" s="59">
        <v>17</v>
      </c>
      <c r="C5" s="59">
        <v>3</v>
      </c>
      <c r="D5" s="59">
        <v>20</v>
      </c>
    </row>
    <row r="6" spans="1:9" ht="12.75" customHeight="1">
      <c r="A6" s="18" t="s">
        <v>201</v>
      </c>
      <c r="B6" s="59">
        <v>25</v>
      </c>
      <c r="C6" s="59">
        <v>4</v>
      </c>
      <c r="D6" s="59">
        <v>29</v>
      </c>
      <c r="F6" s="115"/>
      <c r="G6" s="114"/>
      <c r="H6" s="114"/>
      <c r="I6" s="114"/>
    </row>
    <row r="7" spans="1:9" ht="12.75">
      <c r="A7" s="18" t="s">
        <v>202</v>
      </c>
      <c r="B7" s="59">
        <v>81</v>
      </c>
      <c r="C7" s="59">
        <v>41</v>
      </c>
      <c r="D7" s="59">
        <v>122</v>
      </c>
      <c r="F7" s="115"/>
      <c r="G7" s="114"/>
      <c r="H7" s="114"/>
      <c r="I7" s="114"/>
    </row>
    <row r="8" spans="1:9" ht="12.75">
      <c r="A8" s="18" t="s">
        <v>203</v>
      </c>
      <c r="B8" s="59">
        <v>38</v>
      </c>
      <c r="C8" s="59">
        <v>13</v>
      </c>
      <c r="D8" s="59">
        <v>51</v>
      </c>
      <c r="F8" s="115"/>
      <c r="G8" s="114"/>
      <c r="H8" s="114"/>
      <c r="I8" s="114"/>
    </row>
    <row r="9" spans="1:9" ht="12.75">
      <c r="A9" s="18" t="s">
        <v>204</v>
      </c>
      <c r="B9" s="59">
        <v>21</v>
      </c>
      <c r="C9" s="59">
        <v>8</v>
      </c>
      <c r="D9" s="59">
        <v>29</v>
      </c>
      <c r="F9" s="115"/>
      <c r="G9" s="114"/>
      <c r="H9" s="114"/>
      <c r="I9" s="114"/>
    </row>
    <row r="10" spans="1:9" ht="12.75">
      <c r="A10" s="18" t="s">
        <v>205</v>
      </c>
      <c r="B10" s="59">
        <v>36</v>
      </c>
      <c r="C10" s="59">
        <v>10</v>
      </c>
      <c r="D10" s="59">
        <v>46</v>
      </c>
      <c r="F10" s="115"/>
      <c r="G10" s="114"/>
      <c r="H10" s="114"/>
      <c r="I10" s="114"/>
    </row>
    <row r="11" spans="1:9" ht="12.75">
      <c r="A11" s="18" t="s">
        <v>206</v>
      </c>
      <c r="B11" s="59">
        <v>78</v>
      </c>
      <c r="C11" s="59">
        <v>25</v>
      </c>
      <c r="D11" s="59">
        <v>103</v>
      </c>
      <c r="F11" s="115"/>
      <c r="G11" s="114"/>
      <c r="H11" s="114"/>
      <c r="I11" s="114"/>
    </row>
    <row r="12" spans="1:9" ht="12.75">
      <c r="A12" s="18" t="s">
        <v>207</v>
      </c>
      <c r="B12" s="59">
        <v>18</v>
      </c>
      <c r="C12" s="59">
        <v>3</v>
      </c>
      <c r="D12" s="59">
        <v>21</v>
      </c>
      <c r="F12" s="115"/>
      <c r="G12" s="114"/>
      <c r="H12" s="114"/>
      <c r="I12" s="114"/>
    </row>
    <row r="13" spans="1:9" ht="12.75">
      <c r="A13" s="18" t="s">
        <v>208</v>
      </c>
      <c r="B13" s="59">
        <v>53</v>
      </c>
      <c r="C13" s="59">
        <v>11</v>
      </c>
      <c r="D13" s="59">
        <v>64</v>
      </c>
      <c r="F13" s="115"/>
      <c r="G13" s="114"/>
      <c r="H13" s="114"/>
      <c r="I13" s="114"/>
    </row>
    <row r="14" spans="1:9" ht="12.75">
      <c r="A14" s="18" t="s">
        <v>209</v>
      </c>
      <c r="B14" s="59">
        <v>37</v>
      </c>
      <c r="C14" s="59">
        <v>8</v>
      </c>
      <c r="D14" s="59">
        <v>45</v>
      </c>
      <c r="F14" s="115"/>
      <c r="G14" s="114"/>
      <c r="H14" s="114"/>
      <c r="I14" s="114"/>
    </row>
    <row r="15" spans="1:9" ht="12.75">
      <c r="A15" s="18" t="s">
        <v>210</v>
      </c>
      <c r="B15" s="59">
        <v>46</v>
      </c>
      <c r="C15" s="59">
        <v>9</v>
      </c>
      <c r="D15" s="59">
        <v>55</v>
      </c>
      <c r="F15" s="115"/>
      <c r="G15" s="114"/>
      <c r="H15" s="114"/>
      <c r="I15" s="114"/>
    </row>
    <row r="16" spans="1:9" ht="12.75">
      <c r="A16" s="18" t="s">
        <v>211</v>
      </c>
      <c r="B16" s="59">
        <v>52</v>
      </c>
      <c r="C16" s="59">
        <v>6</v>
      </c>
      <c r="D16" s="59">
        <v>58</v>
      </c>
      <c r="F16" s="115"/>
      <c r="G16" s="114"/>
      <c r="H16" s="114"/>
      <c r="I16" s="114"/>
    </row>
    <row r="17" spans="1:9" ht="12.75">
      <c r="A17" s="18" t="s">
        <v>212</v>
      </c>
      <c r="B17" s="59">
        <v>55</v>
      </c>
      <c r="C17" s="59">
        <v>28</v>
      </c>
      <c r="D17" s="59">
        <v>83</v>
      </c>
      <c r="F17" s="115"/>
      <c r="G17" s="114"/>
      <c r="H17" s="114"/>
      <c r="I17" s="114"/>
    </row>
    <row r="18" spans="1:9" ht="12.75">
      <c r="A18" s="18" t="s">
        <v>213</v>
      </c>
      <c r="B18" s="59">
        <v>13</v>
      </c>
      <c r="C18" s="59" t="s">
        <v>21</v>
      </c>
      <c r="D18" s="59">
        <v>13</v>
      </c>
      <c r="F18" s="115"/>
      <c r="G18" s="114"/>
      <c r="H18" s="114"/>
      <c r="I18" s="114"/>
    </row>
    <row r="19" spans="1:9" ht="12.75">
      <c r="A19" s="18" t="s">
        <v>214</v>
      </c>
      <c r="B19" s="59">
        <v>16</v>
      </c>
      <c r="C19" s="59" t="s">
        <v>21</v>
      </c>
      <c r="D19" s="59">
        <v>16</v>
      </c>
      <c r="F19" s="115"/>
      <c r="G19" s="114"/>
      <c r="H19" s="114"/>
      <c r="I19" s="114"/>
    </row>
    <row r="20" spans="1:9" ht="12.75">
      <c r="A20" s="18" t="s">
        <v>215</v>
      </c>
      <c r="B20" s="59">
        <v>27</v>
      </c>
      <c r="C20" s="59">
        <v>7</v>
      </c>
      <c r="D20" s="59">
        <v>34</v>
      </c>
      <c r="F20" s="115"/>
      <c r="G20" s="114"/>
      <c r="H20" s="114"/>
      <c r="I20" s="114"/>
    </row>
    <row r="21" spans="1:9" ht="12.75">
      <c r="A21" s="18" t="s">
        <v>216</v>
      </c>
      <c r="B21" s="59">
        <v>53</v>
      </c>
      <c r="C21" s="59">
        <v>12</v>
      </c>
      <c r="D21" s="59">
        <v>65</v>
      </c>
      <c r="F21" s="115"/>
      <c r="G21" s="114"/>
      <c r="H21" s="114"/>
      <c r="I21" s="114"/>
    </row>
    <row r="22" spans="1:9" ht="12.75">
      <c r="A22" s="18" t="s">
        <v>217</v>
      </c>
      <c r="B22" s="59">
        <v>3</v>
      </c>
      <c r="C22" s="59">
        <v>3</v>
      </c>
      <c r="D22" s="59">
        <v>6</v>
      </c>
      <c r="F22" s="115"/>
      <c r="G22" s="114"/>
      <c r="H22" s="114"/>
      <c r="I22" s="114"/>
    </row>
    <row r="23" spans="1:9" ht="12.75">
      <c r="A23" s="18" t="s">
        <v>218</v>
      </c>
      <c r="B23" s="59">
        <v>33</v>
      </c>
      <c r="C23" s="59">
        <v>13</v>
      </c>
      <c r="D23" s="59">
        <v>46</v>
      </c>
      <c r="F23" s="115"/>
      <c r="G23" s="114"/>
      <c r="H23" s="114"/>
      <c r="I23" s="114"/>
    </row>
    <row r="24" spans="1:9" ht="12.75">
      <c r="A24" s="18" t="s">
        <v>219</v>
      </c>
      <c r="B24" s="59">
        <v>36</v>
      </c>
      <c r="C24" s="59">
        <v>11</v>
      </c>
      <c r="D24" s="59">
        <v>47</v>
      </c>
      <c r="F24" s="115"/>
      <c r="G24" s="114"/>
      <c r="H24" s="114"/>
      <c r="I24" s="114"/>
    </row>
    <row r="25" spans="1:9" ht="12.75">
      <c r="A25" s="18" t="s">
        <v>220</v>
      </c>
      <c r="B25" s="59">
        <v>26</v>
      </c>
      <c r="C25" s="59">
        <v>4</v>
      </c>
      <c r="D25" s="59">
        <v>30</v>
      </c>
      <c r="F25" s="115"/>
      <c r="G25" s="114"/>
      <c r="H25" s="114"/>
      <c r="I25" s="114"/>
    </row>
    <row r="26" spans="1:9" ht="12.75">
      <c r="A26" s="18" t="s">
        <v>221</v>
      </c>
      <c r="B26" s="59">
        <v>35</v>
      </c>
      <c r="C26" s="59">
        <v>4</v>
      </c>
      <c r="D26" s="59">
        <v>39</v>
      </c>
      <c r="F26" s="115"/>
      <c r="G26" s="114"/>
      <c r="H26" s="114"/>
      <c r="I26" s="114"/>
    </row>
    <row r="27" spans="1:9" ht="12.75">
      <c r="A27" s="18" t="s">
        <v>222</v>
      </c>
      <c r="B27" s="59">
        <v>186</v>
      </c>
      <c r="C27" s="59">
        <v>76</v>
      </c>
      <c r="D27" s="59">
        <v>262</v>
      </c>
      <c r="F27" s="115"/>
      <c r="G27" s="114"/>
      <c r="H27" s="114"/>
      <c r="I27" s="114"/>
    </row>
    <row r="28" spans="1:9" ht="12.75">
      <c r="A28" s="18" t="s">
        <v>223</v>
      </c>
      <c r="B28" s="59">
        <v>37</v>
      </c>
      <c r="C28" s="59">
        <v>5</v>
      </c>
      <c r="D28" s="59">
        <v>42</v>
      </c>
      <c r="F28" s="115"/>
      <c r="G28" s="114"/>
      <c r="H28" s="114"/>
      <c r="I28" s="114"/>
    </row>
    <row r="29" spans="1:9" ht="12.75">
      <c r="A29" s="18" t="s">
        <v>224</v>
      </c>
      <c r="B29" s="59">
        <v>36</v>
      </c>
      <c r="C29" s="59">
        <v>7</v>
      </c>
      <c r="D29" s="59">
        <v>43</v>
      </c>
      <c r="F29" s="115"/>
      <c r="G29" s="114"/>
      <c r="H29" s="114"/>
      <c r="I29" s="114"/>
    </row>
    <row r="30" spans="1:9" ht="12.75">
      <c r="A30" s="18" t="s">
        <v>225</v>
      </c>
      <c r="B30" s="59">
        <v>15</v>
      </c>
      <c r="C30" s="59">
        <v>3</v>
      </c>
      <c r="D30" s="59">
        <v>18</v>
      </c>
      <c r="F30" s="115"/>
      <c r="G30" s="114"/>
      <c r="H30" s="114"/>
      <c r="I30" s="114"/>
    </row>
    <row r="31" spans="1:9" ht="12.75">
      <c r="A31" s="18" t="s">
        <v>226</v>
      </c>
      <c r="B31" s="59">
        <v>12</v>
      </c>
      <c r="C31" s="59">
        <v>3</v>
      </c>
      <c r="D31" s="59">
        <v>15</v>
      </c>
      <c r="F31" s="115"/>
      <c r="G31" s="114"/>
      <c r="H31" s="114"/>
      <c r="I31" s="114"/>
    </row>
    <row r="32" spans="1:9" ht="12.75">
      <c r="A32" s="18" t="s">
        <v>227</v>
      </c>
      <c r="B32" s="59">
        <v>33</v>
      </c>
      <c r="C32" s="59">
        <v>6</v>
      </c>
      <c r="D32" s="59">
        <v>39</v>
      </c>
      <c r="F32" s="115"/>
      <c r="G32" s="114"/>
      <c r="H32" s="114"/>
      <c r="I32" s="114"/>
    </row>
    <row r="33" spans="1:9" ht="12.75">
      <c r="A33" s="18" t="s">
        <v>228</v>
      </c>
      <c r="B33" s="59">
        <v>102</v>
      </c>
      <c r="C33" s="59">
        <v>28</v>
      </c>
      <c r="D33" s="59">
        <v>130</v>
      </c>
      <c r="F33" s="115"/>
      <c r="G33" s="114"/>
      <c r="H33" s="114"/>
      <c r="I33" s="114"/>
    </row>
    <row r="34" spans="1:9" ht="12.75">
      <c r="A34" s="18" t="s">
        <v>229</v>
      </c>
      <c r="B34" s="59">
        <v>51</v>
      </c>
      <c r="C34" s="59">
        <v>20</v>
      </c>
      <c r="D34" s="59">
        <v>71</v>
      </c>
      <c r="F34" s="115"/>
      <c r="G34" s="114"/>
      <c r="H34" s="114"/>
      <c r="I34" s="114"/>
    </row>
    <row r="35" spans="1:9" ht="12.75">
      <c r="A35" s="18" t="s">
        <v>230</v>
      </c>
      <c r="B35" s="59">
        <v>19</v>
      </c>
      <c r="C35" s="59">
        <v>4</v>
      </c>
      <c r="D35" s="59">
        <v>23</v>
      </c>
      <c r="F35" s="115"/>
      <c r="G35" s="114"/>
      <c r="H35" s="114"/>
      <c r="I35" s="114"/>
    </row>
    <row r="36" spans="1:9" ht="12.75">
      <c r="A36" s="18" t="s">
        <v>231</v>
      </c>
      <c r="B36" s="59">
        <v>30</v>
      </c>
      <c r="C36" s="59">
        <v>3</v>
      </c>
      <c r="D36" s="59">
        <v>33</v>
      </c>
      <c r="F36" s="115"/>
      <c r="G36" s="114"/>
      <c r="H36" s="114"/>
      <c r="I36" s="114"/>
    </row>
    <row r="37" spans="1:9" ht="12.75">
      <c r="A37" s="18" t="s">
        <v>232</v>
      </c>
      <c r="B37" s="59">
        <v>358</v>
      </c>
      <c r="C37" s="59">
        <v>166</v>
      </c>
      <c r="D37" s="59">
        <v>524</v>
      </c>
      <c r="F37" s="115"/>
      <c r="G37" s="114"/>
      <c r="H37" s="114"/>
      <c r="I37" s="114"/>
    </row>
    <row r="38" spans="1:9" ht="12.75">
      <c r="A38" s="18" t="s">
        <v>233</v>
      </c>
      <c r="B38" s="59">
        <v>23</v>
      </c>
      <c r="C38" s="59">
        <v>7</v>
      </c>
      <c r="D38" s="59">
        <v>30</v>
      </c>
      <c r="F38" s="115"/>
      <c r="G38" s="114"/>
      <c r="H38" s="114"/>
      <c r="I38" s="114"/>
    </row>
    <row r="39" spans="1:9" ht="12.75">
      <c r="A39" s="18" t="s">
        <v>234</v>
      </c>
      <c r="B39" s="59">
        <v>5</v>
      </c>
      <c r="C39" s="59" t="s">
        <v>21</v>
      </c>
      <c r="D39" s="59">
        <v>5</v>
      </c>
      <c r="F39" s="115"/>
      <c r="G39" s="114"/>
      <c r="H39" s="114"/>
      <c r="I39" s="114"/>
    </row>
    <row r="40" spans="1:9" ht="12.75">
      <c r="A40" s="18" t="s">
        <v>235</v>
      </c>
      <c r="B40" s="59">
        <v>34</v>
      </c>
      <c r="C40" s="59">
        <v>9</v>
      </c>
      <c r="D40" s="59">
        <v>43</v>
      </c>
      <c r="F40" s="115"/>
      <c r="G40" s="114"/>
      <c r="H40" s="114"/>
      <c r="I40" s="114"/>
    </row>
    <row r="41" spans="1:9" ht="12.75">
      <c r="A41" s="18" t="s">
        <v>236</v>
      </c>
      <c r="B41" s="59">
        <v>64</v>
      </c>
      <c r="C41" s="59">
        <v>16</v>
      </c>
      <c r="D41" s="59">
        <v>80</v>
      </c>
      <c r="F41" s="115"/>
      <c r="G41" s="114"/>
      <c r="H41" s="114"/>
      <c r="I41" s="114"/>
    </row>
    <row r="42" spans="1:9" ht="12.75">
      <c r="A42" s="18" t="s">
        <v>237</v>
      </c>
      <c r="B42" s="59">
        <v>14</v>
      </c>
      <c r="C42" s="59">
        <v>5</v>
      </c>
      <c r="D42" s="59">
        <v>19</v>
      </c>
      <c r="F42" s="115"/>
      <c r="G42" s="114"/>
      <c r="H42" s="114"/>
      <c r="I42" s="114"/>
    </row>
    <row r="43" spans="1:9" ht="12.75">
      <c r="A43" s="18" t="s">
        <v>238</v>
      </c>
      <c r="B43" s="59">
        <v>15</v>
      </c>
      <c r="C43" s="59">
        <v>3</v>
      </c>
      <c r="D43" s="59">
        <v>18</v>
      </c>
      <c r="F43" s="115"/>
      <c r="G43" s="114"/>
      <c r="H43" s="114"/>
      <c r="I43" s="114"/>
    </row>
    <row r="44" spans="1:9" ht="12.75">
      <c r="A44" s="18" t="s">
        <v>239</v>
      </c>
      <c r="B44" s="59">
        <v>32</v>
      </c>
      <c r="C44" s="59">
        <v>4</v>
      </c>
      <c r="D44" s="59">
        <v>36</v>
      </c>
      <c r="F44" s="115"/>
      <c r="G44" s="114"/>
      <c r="H44" s="114"/>
      <c r="I44" s="114"/>
    </row>
    <row r="45" spans="1:9" ht="12.75">
      <c r="A45" s="18" t="s">
        <v>240</v>
      </c>
      <c r="B45" s="59">
        <v>36</v>
      </c>
      <c r="C45" s="59">
        <v>11</v>
      </c>
      <c r="D45" s="59">
        <v>47</v>
      </c>
      <c r="F45" s="115"/>
      <c r="G45" s="114"/>
      <c r="H45" s="114"/>
      <c r="I45" s="114"/>
    </row>
    <row r="46" spans="1:9" ht="12.75">
      <c r="A46" s="18" t="s">
        <v>241</v>
      </c>
      <c r="B46" s="59">
        <v>67</v>
      </c>
      <c r="C46" s="59">
        <v>20</v>
      </c>
      <c r="D46" s="59">
        <v>87</v>
      </c>
      <c r="F46" s="115"/>
      <c r="G46" s="114"/>
      <c r="H46" s="114"/>
      <c r="I46" s="114"/>
    </row>
    <row r="47" spans="1:9" ht="12.75">
      <c r="A47" s="18" t="s">
        <v>242</v>
      </c>
      <c r="B47" s="59">
        <v>13</v>
      </c>
      <c r="C47" s="59">
        <v>4</v>
      </c>
      <c r="D47" s="59">
        <v>17</v>
      </c>
      <c r="F47" s="115"/>
      <c r="G47" s="114"/>
      <c r="H47" s="114"/>
      <c r="I47" s="114"/>
    </row>
    <row r="48" spans="1:9" ht="12.75">
      <c r="A48" s="18" t="s">
        <v>243</v>
      </c>
      <c r="B48" s="59">
        <v>18</v>
      </c>
      <c r="C48" s="59">
        <v>3</v>
      </c>
      <c r="D48" s="59">
        <v>21</v>
      </c>
      <c r="F48" s="115"/>
      <c r="G48" s="114"/>
      <c r="H48" s="114"/>
      <c r="I48" s="114"/>
    </row>
    <row r="49" spans="1:9" ht="12.75">
      <c r="A49" s="18" t="s">
        <v>244</v>
      </c>
      <c r="B49" s="59">
        <v>8</v>
      </c>
      <c r="C49" s="187" t="s">
        <v>21</v>
      </c>
      <c r="D49" s="59">
        <v>8</v>
      </c>
      <c r="F49" s="115"/>
      <c r="G49" s="114"/>
      <c r="H49" s="114"/>
      <c r="I49" s="114"/>
    </row>
    <row r="50" spans="1:9" ht="12.75">
      <c r="A50" s="18" t="s">
        <v>245</v>
      </c>
      <c r="B50" s="59">
        <v>57</v>
      </c>
      <c r="C50" s="59">
        <v>30</v>
      </c>
      <c r="D50" s="59">
        <v>87</v>
      </c>
      <c r="F50" s="115"/>
      <c r="G50" s="114"/>
      <c r="H50" s="114"/>
      <c r="I50" s="114"/>
    </row>
    <row r="51" spans="1:9" ht="12.75">
      <c r="A51" s="18" t="s">
        <v>246</v>
      </c>
      <c r="B51" s="59">
        <v>32</v>
      </c>
      <c r="C51" s="59" t="s">
        <v>21</v>
      </c>
      <c r="D51" s="59">
        <v>32</v>
      </c>
      <c r="F51" s="115"/>
      <c r="G51" s="114"/>
      <c r="H51" s="114"/>
      <c r="I51" s="114"/>
    </row>
    <row r="52" spans="1:9" ht="12.75">
      <c r="A52" s="18" t="s">
        <v>247</v>
      </c>
      <c r="B52" s="59">
        <v>29</v>
      </c>
      <c r="C52" s="59">
        <v>9</v>
      </c>
      <c r="D52" s="59">
        <v>38</v>
      </c>
      <c r="F52" s="115"/>
      <c r="G52" s="114"/>
      <c r="H52" s="114"/>
      <c r="I52" s="114"/>
    </row>
    <row r="53" spans="1:9" ht="12.75">
      <c r="A53" s="18" t="s">
        <v>248</v>
      </c>
      <c r="B53" s="59">
        <v>64</v>
      </c>
      <c r="C53" s="59">
        <v>29</v>
      </c>
      <c r="D53" s="59">
        <v>93</v>
      </c>
      <c r="F53" s="115"/>
      <c r="G53" s="114"/>
      <c r="H53" s="114"/>
      <c r="I53" s="114"/>
    </row>
    <row r="54" spans="1:9" ht="12.75">
      <c r="A54" s="18" t="s">
        <v>249</v>
      </c>
      <c r="B54" s="59">
        <v>17</v>
      </c>
      <c r="C54" s="59" t="s">
        <v>21</v>
      </c>
      <c r="D54" s="59">
        <v>17</v>
      </c>
      <c r="F54" s="115"/>
      <c r="G54" s="114"/>
      <c r="H54" s="114"/>
      <c r="I54" s="114"/>
    </row>
    <row r="55" spans="1:9" ht="12.75">
      <c r="A55" s="18" t="s">
        <v>250</v>
      </c>
      <c r="B55" s="59">
        <v>10</v>
      </c>
      <c r="C55" s="59">
        <v>3</v>
      </c>
      <c r="D55" s="59">
        <v>13</v>
      </c>
      <c r="F55" s="115"/>
      <c r="G55" s="114"/>
      <c r="H55" s="114"/>
      <c r="I55" s="114"/>
    </row>
    <row r="56" spans="1:9" ht="12.75">
      <c r="A56" s="18" t="s">
        <v>251</v>
      </c>
      <c r="B56" s="59">
        <v>16</v>
      </c>
      <c r="C56" s="59">
        <v>3</v>
      </c>
      <c r="D56" s="59">
        <v>19</v>
      </c>
      <c r="F56" s="115"/>
      <c r="G56" s="114"/>
      <c r="H56" s="114"/>
      <c r="I56" s="114"/>
    </row>
    <row r="57" spans="6:9" ht="12.75">
      <c r="F57" s="115"/>
      <c r="G57" s="114"/>
      <c r="H57" s="114"/>
      <c r="I57" s="114"/>
    </row>
    <row r="58" spans="5:9" ht="12.75">
      <c r="E58" s="62"/>
      <c r="F58" s="115"/>
      <c r="G58" s="114"/>
      <c r="H58" s="114"/>
      <c r="I58" s="114"/>
    </row>
  </sheetData>
  <printOptions/>
  <pageMargins left="0.7874015748031497" right="0.3937007874015748" top="0.984251968503937" bottom="0.984251968503937" header="0.5118110236220472" footer="0.5118110236220472"/>
  <pageSetup firstPageNumber="57"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58"/>
  <sheetViews>
    <sheetView zoomScaleSheetLayoutView="100" workbookViewId="0" topLeftCell="A1">
      <selection activeCell="E47" sqref="E47"/>
    </sheetView>
  </sheetViews>
  <sheetFormatPr defaultColWidth="9.140625" defaultRowHeight="12.75"/>
  <cols>
    <col min="1" max="1" width="21.28125" style="6" customWidth="1"/>
    <col min="2" max="4" width="12.8515625" style="6" customWidth="1"/>
    <col min="5" max="16384" width="9.140625" style="6" customWidth="1"/>
  </cols>
  <sheetData>
    <row r="1" spans="1:4" ht="12.75">
      <c r="A1" s="116" t="s">
        <v>395</v>
      </c>
      <c r="B1" s="18"/>
      <c r="C1" s="18"/>
      <c r="D1" s="18"/>
    </row>
    <row r="2" spans="1:4" ht="12.75">
      <c r="A2" s="18"/>
      <c r="B2" s="18"/>
      <c r="C2" s="18"/>
      <c r="D2" s="18"/>
    </row>
    <row r="3" spans="1:4" ht="16.5" customHeight="1">
      <c r="A3" s="77" t="s">
        <v>98</v>
      </c>
      <c r="B3" s="78" t="s">
        <v>5</v>
      </c>
      <c r="C3" s="78" t="s">
        <v>6</v>
      </c>
      <c r="D3" s="54" t="s">
        <v>1</v>
      </c>
    </row>
    <row r="4" spans="1:4" ht="16.5" customHeight="1">
      <c r="A4" s="18" t="s">
        <v>252</v>
      </c>
      <c r="B4" s="59">
        <v>13</v>
      </c>
      <c r="C4" s="59" t="s">
        <v>21</v>
      </c>
      <c r="D4" s="59">
        <v>13</v>
      </c>
    </row>
    <row r="5" spans="1:4" ht="12.75" customHeight="1">
      <c r="A5" s="18" t="s">
        <v>253</v>
      </c>
      <c r="B5" s="59">
        <v>207</v>
      </c>
      <c r="C5" s="59">
        <v>61</v>
      </c>
      <c r="D5" s="59">
        <v>268</v>
      </c>
    </row>
    <row r="6" spans="1:9" ht="12.75" customHeight="1">
      <c r="A6" s="18" t="s">
        <v>254</v>
      </c>
      <c r="B6" s="59">
        <v>98</v>
      </c>
      <c r="C6" s="59">
        <v>30</v>
      </c>
      <c r="D6" s="59">
        <v>128</v>
      </c>
      <c r="F6" s="115"/>
      <c r="G6" s="114"/>
      <c r="H6" s="114"/>
      <c r="I6" s="114"/>
    </row>
    <row r="7" spans="1:9" ht="12.75">
      <c r="A7" s="18" t="s">
        <v>255</v>
      </c>
      <c r="B7" s="59">
        <v>4</v>
      </c>
      <c r="C7" s="59" t="s">
        <v>21</v>
      </c>
      <c r="D7" s="59">
        <v>4</v>
      </c>
      <c r="F7" s="115"/>
      <c r="G7" s="114"/>
      <c r="H7" s="114"/>
      <c r="I7" s="114"/>
    </row>
    <row r="8" spans="1:9" ht="12.75">
      <c r="A8" s="18" t="s">
        <v>256</v>
      </c>
      <c r="B8" s="59">
        <v>35</v>
      </c>
      <c r="C8" s="59">
        <v>18</v>
      </c>
      <c r="D8" s="59">
        <v>53</v>
      </c>
      <c r="F8" s="115"/>
      <c r="G8" s="114"/>
      <c r="H8" s="114"/>
      <c r="I8" s="114"/>
    </row>
    <row r="9" spans="1:9" ht="12.75">
      <c r="A9" s="18" t="s">
        <v>257</v>
      </c>
      <c r="B9" s="59">
        <v>10</v>
      </c>
      <c r="C9" s="59" t="s">
        <v>21</v>
      </c>
      <c r="D9" s="59">
        <v>10</v>
      </c>
      <c r="F9" s="115"/>
      <c r="G9" s="114"/>
      <c r="H9" s="114"/>
      <c r="I9" s="114"/>
    </row>
    <row r="10" spans="1:9" ht="12.75">
      <c r="A10" s="18" t="s">
        <v>258</v>
      </c>
      <c r="B10" s="59">
        <v>66</v>
      </c>
      <c r="C10" s="59">
        <v>30</v>
      </c>
      <c r="D10" s="59">
        <v>96</v>
      </c>
      <c r="F10" s="115"/>
      <c r="G10" s="114"/>
      <c r="H10" s="114"/>
      <c r="I10" s="114"/>
    </row>
    <row r="11" spans="1:9" ht="12.75">
      <c r="A11" s="18" t="s">
        <v>259</v>
      </c>
      <c r="B11" s="59">
        <v>42</v>
      </c>
      <c r="C11" s="59">
        <v>17</v>
      </c>
      <c r="D11" s="59">
        <v>59</v>
      </c>
      <c r="F11" s="115"/>
      <c r="G11" s="114"/>
      <c r="H11" s="114"/>
      <c r="I11" s="114"/>
    </row>
    <row r="12" spans="1:9" ht="12.75">
      <c r="A12" s="18" t="s">
        <v>260</v>
      </c>
      <c r="B12" s="59">
        <v>44</v>
      </c>
      <c r="C12" s="59">
        <v>24</v>
      </c>
      <c r="D12" s="59">
        <v>68</v>
      </c>
      <c r="F12" s="115"/>
      <c r="G12" s="114"/>
      <c r="H12" s="114"/>
      <c r="I12" s="114"/>
    </row>
    <row r="13" spans="1:9" ht="12.75">
      <c r="A13" s="18" t="s">
        <v>261</v>
      </c>
      <c r="B13" s="59">
        <v>9</v>
      </c>
      <c r="C13" s="59" t="s">
        <v>21</v>
      </c>
      <c r="D13" s="59">
        <v>9</v>
      </c>
      <c r="F13" s="115"/>
      <c r="G13" s="114"/>
      <c r="H13" s="114"/>
      <c r="I13" s="114"/>
    </row>
    <row r="14" spans="1:9" ht="12.75">
      <c r="A14" s="18" t="s">
        <v>262</v>
      </c>
      <c r="B14" s="59">
        <v>16</v>
      </c>
      <c r="C14" s="59">
        <v>3</v>
      </c>
      <c r="D14" s="59">
        <v>19</v>
      </c>
      <c r="F14" s="115"/>
      <c r="G14" s="114"/>
      <c r="H14" s="114"/>
      <c r="I14" s="114"/>
    </row>
    <row r="15" spans="1:9" ht="12.75">
      <c r="A15" s="18" t="s">
        <v>263</v>
      </c>
      <c r="B15" s="59">
        <v>6</v>
      </c>
      <c r="C15" s="59">
        <v>3</v>
      </c>
      <c r="D15" s="59">
        <v>9</v>
      </c>
      <c r="F15" s="115"/>
      <c r="G15" s="114"/>
      <c r="H15" s="114"/>
      <c r="I15" s="114"/>
    </row>
    <row r="16" spans="1:9" ht="12.75">
      <c r="A16" s="18" t="s">
        <v>264</v>
      </c>
      <c r="B16" s="59">
        <v>23</v>
      </c>
      <c r="C16" s="59">
        <v>3</v>
      </c>
      <c r="D16" s="59">
        <v>26</v>
      </c>
      <c r="F16" s="115"/>
      <c r="G16" s="114"/>
      <c r="H16" s="114"/>
      <c r="I16" s="114"/>
    </row>
    <row r="17" spans="1:9" ht="12.75">
      <c r="A17" s="18" t="s">
        <v>265</v>
      </c>
      <c r="B17" s="59">
        <v>17</v>
      </c>
      <c r="C17" s="59">
        <v>9</v>
      </c>
      <c r="D17" s="59">
        <v>26</v>
      </c>
      <c r="F17" s="115"/>
      <c r="G17" s="114"/>
      <c r="H17" s="114"/>
      <c r="I17" s="114"/>
    </row>
    <row r="18" spans="1:9" ht="12.75">
      <c r="A18" s="18" t="s">
        <v>266</v>
      </c>
      <c r="B18" s="59">
        <v>54</v>
      </c>
      <c r="C18" s="59">
        <v>13</v>
      </c>
      <c r="D18" s="59">
        <v>67</v>
      </c>
      <c r="F18" s="115"/>
      <c r="G18" s="114"/>
      <c r="H18" s="114"/>
      <c r="I18" s="114"/>
    </row>
    <row r="19" spans="1:9" ht="12.75">
      <c r="A19" s="18" t="s">
        <v>267</v>
      </c>
      <c r="B19" s="59">
        <v>24</v>
      </c>
      <c r="C19" s="59">
        <v>6</v>
      </c>
      <c r="D19" s="59">
        <v>30</v>
      </c>
      <c r="F19" s="115"/>
      <c r="G19" s="114"/>
      <c r="H19" s="114"/>
      <c r="I19" s="114"/>
    </row>
    <row r="20" spans="1:9" ht="12.75">
      <c r="A20" s="18" t="s">
        <v>268</v>
      </c>
      <c r="B20" s="59">
        <v>18</v>
      </c>
      <c r="C20" s="59">
        <v>4</v>
      </c>
      <c r="D20" s="59">
        <v>22</v>
      </c>
      <c r="F20" s="115"/>
      <c r="G20" s="114"/>
      <c r="H20" s="114"/>
      <c r="I20" s="114"/>
    </row>
    <row r="21" spans="1:9" ht="12.75">
      <c r="A21" s="18" t="s">
        <v>269</v>
      </c>
      <c r="B21" s="59">
        <v>10</v>
      </c>
      <c r="C21" s="59" t="s">
        <v>21</v>
      </c>
      <c r="D21" s="59">
        <v>10</v>
      </c>
      <c r="F21" s="115"/>
      <c r="G21" s="114"/>
      <c r="H21" s="114"/>
      <c r="I21" s="114"/>
    </row>
    <row r="22" spans="1:9" ht="12.75">
      <c r="A22" s="18" t="s">
        <v>270</v>
      </c>
      <c r="B22" s="59">
        <v>38</v>
      </c>
      <c r="C22" s="59">
        <v>7</v>
      </c>
      <c r="D22" s="59">
        <v>45</v>
      </c>
      <c r="F22" s="115"/>
      <c r="G22" s="114"/>
      <c r="H22" s="114"/>
      <c r="I22" s="114"/>
    </row>
    <row r="23" spans="1:9" ht="12.75">
      <c r="A23" s="18" t="s">
        <v>271</v>
      </c>
      <c r="B23" s="59">
        <v>19</v>
      </c>
      <c r="C23" s="59">
        <v>4</v>
      </c>
      <c r="D23" s="59">
        <v>23</v>
      </c>
      <c r="F23" s="115"/>
      <c r="G23" s="114"/>
      <c r="H23" s="114"/>
      <c r="I23" s="114"/>
    </row>
    <row r="24" spans="1:9" ht="12.75">
      <c r="A24" s="18" t="s">
        <v>272</v>
      </c>
      <c r="B24" s="59">
        <v>50</v>
      </c>
      <c r="C24" s="59">
        <v>20</v>
      </c>
      <c r="D24" s="59">
        <v>70</v>
      </c>
      <c r="F24" s="115"/>
      <c r="G24" s="114"/>
      <c r="H24" s="114"/>
      <c r="I24" s="114"/>
    </row>
    <row r="25" spans="1:9" ht="12.75">
      <c r="A25" s="18" t="s">
        <v>273</v>
      </c>
      <c r="B25" s="59">
        <v>13</v>
      </c>
      <c r="C25" s="59">
        <v>3</v>
      </c>
      <c r="D25" s="59">
        <v>16</v>
      </c>
      <c r="F25" s="115"/>
      <c r="G25" s="114"/>
      <c r="H25" s="114"/>
      <c r="I25" s="114"/>
    </row>
    <row r="26" spans="1:9" ht="12.75">
      <c r="A26" s="18" t="s">
        <v>274</v>
      </c>
      <c r="B26" s="59">
        <v>8</v>
      </c>
      <c r="C26" s="59" t="s">
        <v>21</v>
      </c>
      <c r="D26" s="59">
        <v>8</v>
      </c>
      <c r="F26" s="115"/>
      <c r="G26" s="114"/>
      <c r="H26" s="114"/>
      <c r="I26" s="114"/>
    </row>
    <row r="27" spans="1:9" ht="12.75">
      <c r="A27" s="18" t="s">
        <v>275</v>
      </c>
      <c r="B27" s="59">
        <v>45</v>
      </c>
      <c r="C27" s="59">
        <v>16</v>
      </c>
      <c r="D27" s="59">
        <v>61</v>
      </c>
      <c r="F27" s="115"/>
      <c r="G27" s="114"/>
      <c r="H27" s="114"/>
      <c r="I27" s="114"/>
    </row>
    <row r="28" spans="1:9" ht="12.75">
      <c r="A28" s="18" t="s">
        <v>276</v>
      </c>
      <c r="B28" s="59">
        <v>17</v>
      </c>
      <c r="C28" s="59">
        <v>3</v>
      </c>
      <c r="D28" s="59">
        <v>20</v>
      </c>
      <c r="F28" s="115"/>
      <c r="G28" s="114"/>
      <c r="H28" s="114"/>
      <c r="I28" s="114"/>
    </row>
    <row r="29" spans="1:9" ht="12.75">
      <c r="A29" s="18" t="s">
        <v>277</v>
      </c>
      <c r="B29" s="59">
        <v>29</v>
      </c>
      <c r="C29" s="59">
        <v>6</v>
      </c>
      <c r="D29" s="59">
        <v>35</v>
      </c>
      <c r="F29" s="115"/>
      <c r="G29" s="114"/>
      <c r="H29" s="114"/>
      <c r="I29" s="114"/>
    </row>
    <row r="30" spans="1:9" ht="12.75">
      <c r="A30" s="18" t="s">
        <v>278</v>
      </c>
      <c r="B30" s="59">
        <v>20</v>
      </c>
      <c r="C30" s="59">
        <v>5</v>
      </c>
      <c r="D30" s="59">
        <v>25</v>
      </c>
      <c r="F30" s="115"/>
      <c r="G30" s="114"/>
      <c r="H30" s="114"/>
      <c r="I30" s="114"/>
    </row>
    <row r="31" spans="1:9" ht="12.75">
      <c r="A31" s="18" t="s">
        <v>279</v>
      </c>
      <c r="B31" s="59">
        <v>64</v>
      </c>
      <c r="C31" s="59">
        <v>11</v>
      </c>
      <c r="D31" s="59">
        <v>75</v>
      </c>
      <c r="F31" s="115"/>
      <c r="G31" s="114"/>
      <c r="H31" s="114"/>
      <c r="I31" s="114"/>
    </row>
    <row r="32" spans="1:9" ht="12.75">
      <c r="A32" s="18" t="s">
        <v>280</v>
      </c>
      <c r="B32" s="59">
        <v>79</v>
      </c>
      <c r="C32" s="59">
        <v>23</v>
      </c>
      <c r="D32" s="59">
        <v>102</v>
      </c>
      <c r="F32" s="115"/>
      <c r="G32" s="114"/>
      <c r="H32" s="114"/>
      <c r="I32" s="114"/>
    </row>
    <row r="33" spans="1:9" ht="12.75">
      <c r="A33" s="18" t="s">
        <v>281</v>
      </c>
      <c r="B33" s="59">
        <v>20</v>
      </c>
      <c r="C33" s="59">
        <v>6</v>
      </c>
      <c r="D33" s="59">
        <v>26</v>
      </c>
      <c r="F33" s="115"/>
      <c r="G33" s="114"/>
      <c r="H33" s="114"/>
      <c r="I33" s="114"/>
    </row>
    <row r="34" spans="1:9" ht="12.75">
      <c r="A34" s="18" t="s">
        <v>282</v>
      </c>
      <c r="B34" s="59">
        <v>38</v>
      </c>
      <c r="C34" s="59">
        <v>4</v>
      </c>
      <c r="D34" s="59">
        <v>42</v>
      </c>
      <c r="F34" s="115"/>
      <c r="G34" s="114"/>
      <c r="H34" s="114"/>
      <c r="I34" s="114"/>
    </row>
    <row r="35" spans="1:9" ht="12.75">
      <c r="A35" s="18" t="s">
        <v>283</v>
      </c>
      <c r="B35" s="59">
        <v>23</v>
      </c>
      <c r="C35" s="59">
        <v>7</v>
      </c>
      <c r="D35" s="59">
        <v>30</v>
      </c>
      <c r="F35" s="115"/>
      <c r="G35" s="114"/>
      <c r="H35" s="114"/>
      <c r="I35" s="114"/>
    </row>
    <row r="36" spans="1:9" ht="12.75">
      <c r="A36" s="18" t="s">
        <v>284</v>
      </c>
      <c r="B36" s="59">
        <v>116</v>
      </c>
      <c r="C36" s="59">
        <v>31</v>
      </c>
      <c r="D36" s="59">
        <v>147</v>
      </c>
      <c r="F36" s="115"/>
      <c r="G36" s="114"/>
      <c r="H36" s="114"/>
      <c r="I36" s="114"/>
    </row>
    <row r="37" spans="1:9" ht="12.75">
      <c r="A37" s="18" t="s">
        <v>285</v>
      </c>
      <c r="B37" s="59">
        <v>7</v>
      </c>
      <c r="C37" s="59" t="s">
        <v>21</v>
      </c>
      <c r="D37" s="59">
        <v>7</v>
      </c>
      <c r="F37" s="115"/>
      <c r="G37" s="114"/>
      <c r="H37" s="132"/>
      <c r="I37" s="114"/>
    </row>
    <row r="38" spans="1:9" ht="12.75">
      <c r="A38" s="18" t="s">
        <v>286</v>
      </c>
      <c r="B38" s="59">
        <v>30</v>
      </c>
      <c r="C38" s="59">
        <v>6</v>
      </c>
      <c r="D38" s="59">
        <v>36</v>
      </c>
      <c r="F38" s="115"/>
      <c r="G38" s="114"/>
      <c r="H38" s="114"/>
      <c r="I38" s="114"/>
    </row>
    <row r="39" spans="1:9" ht="12.75">
      <c r="A39" s="18" t="s">
        <v>287</v>
      </c>
      <c r="B39" s="59">
        <v>81</v>
      </c>
      <c r="C39" s="59">
        <v>19</v>
      </c>
      <c r="D39" s="59">
        <v>100</v>
      </c>
      <c r="F39" s="115"/>
      <c r="G39" s="114"/>
      <c r="H39" s="114"/>
      <c r="I39" s="114"/>
    </row>
    <row r="40" spans="1:9" ht="12.75">
      <c r="A40" s="18" t="s">
        <v>288</v>
      </c>
      <c r="B40" s="59">
        <v>13</v>
      </c>
      <c r="C40" s="59">
        <v>3</v>
      </c>
      <c r="D40" s="59">
        <v>16</v>
      </c>
      <c r="F40" s="115"/>
      <c r="G40" s="114"/>
      <c r="H40" s="114"/>
      <c r="I40" s="114"/>
    </row>
    <row r="41" spans="1:9" ht="12.75">
      <c r="A41" s="18" t="s">
        <v>289</v>
      </c>
      <c r="B41" s="59">
        <v>35</v>
      </c>
      <c r="C41" s="59">
        <v>12</v>
      </c>
      <c r="D41" s="59">
        <v>47</v>
      </c>
      <c r="F41" s="115"/>
      <c r="G41" s="114"/>
      <c r="H41" s="114"/>
      <c r="I41" s="114"/>
    </row>
    <row r="42" spans="1:9" ht="12.75">
      <c r="A42" s="18" t="s">
        <v>290</v>
      </c>
      <c r="B42" s="59">
        <v>54</v>
      </c>
      <c r="C42" s="59">
        <v>26</v>
      </c>
      <c r="D42" s="59">
        <v>80</v>
      </c>
      <c r="F42" s="115"/>
      <c r="G42" s="114"/>
      <c r="H42" s="114"/>
      <c r="I42" s="114"/>
    </row>
    <row r="43" spans="1:9" ht="12.75">
      <c r="A43" s="18" t="s">
        <v>291</v>
      </c>
      <c r="B43" s="59">
        <v>78</v>
      </c>
      <c r="C43" s="59">
        <v>30</v>
      </c>
      <c r="D43" s="59">
        <v>108</v>
      </c>
      <c r="F43" s="115"/>
      <c r="G43" s="114"/>
      <c r="H43" s="114"/>
      <c r="I43" s="114"/>
    </row>
    <row r="44" spans="1:9" ht="12.75">
      <c r="A44" s="18" t="s">
        <v>292</v>
      </c>
      <c r="B44" s="59">
        <v>7</v>
      </c>
      <c r="C44" s="59" t="s">
        <v>21</v>
      </c>
      <c r="D44" s="59">
        <v>7</v>
      </c>
      <c r="F44" s="115"/>
      <c r="G44" s="114"/>
      <c r="H44" s="132"/>
      <c r="I44" s="114"/>
    </row>
    <row r="45" spans="1:9" ht="12.75">
      <c r="A45" s="18" t="s">
        <v>293</v>
      </c>
      <c r="B45" s="59">
        <v>11</v>
      </c>
      <c r="C45" s="59">
        <v>4</v>
      </c>
      <c r="D45" s="59">
        <v>15</v>
      </c>
      <c r="F45" s="115"/>
      <c r="G45" s="114"/>
      <c r="H45" s="114"/>
      <c r="I45" s="114"/>
    </row>
    <row r="46" spans="1:9" ht="12.75">
      <c r="A46" s="18" t="s">
        <v>294</v>
      </c>
      <c r="B46" s="59">
        <v>24</v>
      </c>
      <c r="C46" s="59">
        <v>4</v>
      </c>
      <c r="D46" s="59">
        <v>28</v>
      </c>
      <c r="F46" s="115"/>
      <c r="G46" s="114"/>
      <c r="H46" s="114"/>
      <c r="I46" s="114"/>
    </row>
    <row r="47" spans="1:9" ht="12.75">
      <c r="A47" s="18" t="s">
        <v>295</v>
      </c>
      <c r="B47" s="59">
        <v>43</v>
      </c>
      <c r="C47" s="59">
        <v>8</v>
      </c>
      <c r="D47" s="59">
        <v>51</v>
      </c>
      <c r="F47" s="115"/>
      <c r="G47" s="114"/>
      <c r="H47" s="114"/>
      <c r="I47" s="114"/>
    </row>
    <row r="48" spans="1:9" ht="12.75">
      <c r="A48" s="18" t="s">
        <v>13</v>
      </c>
      <c r="B48" s="59">
        <v>956</v>
      </c>
      <c r="C48" s="59">
        <v>421</v>
      </c>
      <c r="D48" s="59">
        <v>1377</v>
      </c>
      <c r="F48" s="115"/>
      <c r="G48" s="114"/>
      <c r="H48" s="114"/>
      <c r="I48" s="114"/>
    </row>
    <row r="49" spans="1:9" ht="12.75">
      <c r="A49" s="18" t="s">
        <v>296</v>
      </c>
      <c r="B49" s="59">
        <v>9</v>
      </c>
      <c r="C49" s="59">
        <v>3</v>
      </c>
      <c r="D49" s="59">
        <v>12</v>
      </c>
      <c r="F49" s="115"/>
      <c r="G49" s="114"/>
      <c r="H49" s="114"/>
      <c r="I49" s="114"/>
    </row>
    <row r="50" spans="1:9" ht="12.75">
      <c r="A50" s="18" t="s">
        <v>297</v>
      </c>
      <c r="B50" s="59">
        <v>17</v>
      </c>
      <c r="C50" s="59">
        <v>3</v>
      </c>
      <c r="D50" s="59">
        <v>20</v>
      </c>
      <c r="F50" s="115"/>
      <c r="G50" s="114"/>
      <c r="H50" s="114"/>
      <c r="I50" s="114"/>
    </row>
    <row r="51" spans="1:9" ht="12.75">
      <c r="A51" s="18" t="s">
        <v>298</v>
      </c>
      <c r="B51" s="59">
        <v>48</v>
      </c>
      <c r="C51" s="59">
        <v>17</v>
      </c>
      <c r="D51" s="59">
        <v>65</v>
      </c>
      <c r="F51" s="115"/>
      <c r="G51" s="114"/>
      <c r="H51" s="114"/>
      <c r="I51" s="114"/>
    </row>
    <row r="52" spans="1:9" ht="12.75">
      <c r="A52" s="18" t="s">
        <v>299</v>
      </c>
      <c r="B52" s="59">
        <v>17</v>
      </c>
      <c r="C52" s="59">
        <v>3</v>
      </c>
      <c r="D52" s="59">
        <v>20</v>
      </c>
      <c r="F52" s="115"/>
      <c r="G52" s="114"/>
      <c r="H52" s="114"/>
      <c r="I52" s="114"/>
    </row>
    <row r="53" spans="1:9" ht="12.75">
      <c r="A53" s="18" t="s">
        <v>300</v>
      </c>
      <c r="B53" s="59">
        <v>18</v>
      </c>
      <c r="C53" s="59">
        <v>3</v>
      </c>
      <c r="D53" s="59">
        <v>21</v>
      </c>
      <c r="F53" s="115"/>
      <c r="G53" s="114"/>
      <c r="H53" s="114"/>
      <c r="I53" s="114"/>
    </row>
    <row r="54" spans="1:9" ht="12.75">
      <c r="A54" s="18" t="s">
        <v>301</v>
      </c>
      <c r="B54" s="59">
        <v>53</v>
      </c>
      <c r="C54" s="59">
        <v>26</v>
      </c>
      <c r="D54" s="59">
        <v>79</v>
      </c>
      <c r="F54" s="115"/>
      <c r="G54" s="114"/>
      <c r="H54" s="114"/>
      <c r="I54" s="114"/>
    </row>
    <row r="55" spans="1:9" ht="12.75">
      <c r="A55" s="18" t="s">
        <v>302</v>
      </c>
      <c r="B55" s="59">
        <v>137</v>
      </c>
      <c r="C55" s="59">
        <v>59</v>
      </c>
      <c r="D55" s="59">
        <v>196</v>
      </c>
      <c r="F55" s="115"/>
      <c r="G55" s="114"/>
      <c r="H55" s="114"/>
      <c r="I55" s="114"/>
    </row>
    <row r="56" spans="1:9" ht="12.75">
      <c r="A56" s="18" t="s">
        <v>303</v>
      </c>
      <c r="B56" s="59">
        <v>20</v>
      </c>
      <c r="C56" s="59">
        <v>8</v>
      </c>
      <c r="D56" s="59">
        <v>28</v>
      </c>
      <c r="F56" s="115"/>
      <c r="G56" s="114"/>
      <c r="H56" s="114"/>
      <c r="I56" s="114"/>
    </row>
    <row r="57" spans="6:9" ht="12.75">
      <c r="F57" s="115"/>
      <c r="G57" s="114"/>
      <c r="H57" s="114"/>
      <c r="I57" s="114"/>
    </row>
    <row r="58" spans="5:9" ht="12.75">
      <c r="E58" s="62"/>
      <c r="F58" s="115"/>
      <c r="G58" s="114"/>
      <c r="H58" s="114"/>
      <c r="I58" s="114"/>
    </row>
  </sheetData>
  <printOptions/>
  <pageMargins left="0.7874015748031497" right="0.3937007874015748" top="0.984251968503937" bottom="0.984251968503937" header="0.5118110236220472" footer="0.5118110236220472"/>
  <pageSetup firstPageNumber="57"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58"/>
  <sheetViews>
    <sheetView zoomScaleSheetLayoutView="100" workbookViewId="0" topLeftCell="A1">
      <selection activeCell="E47" sqref="E47"/>
    </sheetView>
  </sheetViews>
  <sheetFormatPr defaultColWidth="9.140625" defaultRowHeight="12.75"/>
  <cols>
    <col min="1" max="1" width="21.28125" style="6" customWidth="1"/>
    <col min="2" max="4" width="12.8515625" style="6" customWidth="1"/>
    <col min="5" max="16384" width="9.140625" style="6" customWidth="1"/>
  </cols>
  <sheetData>
    <row r="1" spans="1:4" ht="12.75">
      <c r="A1" s="116" t="s">
        <v>395</v>
      </c>
      <c r="B1" s="18"/>
      <c r="C1" s="18"/>
      <c r="D1" s="18"/>
    </row>
    <row r="2" spans="1:4" ht="12.75">
      <c r="A2" s="18"/>
      <c r="B2" s="18"/>
      <c r="C2" s="18"/>
      <c r="D2" s="18"/>
    </row>
    <row r="3" spans="1:4" ht="16.5" customHeight="1">
      <c r="A3" s="77" t="s">
        <v>98</v>
      </c>
      <c r="B3" s="78" t="s">
        <v>5</v>
      </c>
      <c r="C3" s="78" t="s">
        <v>6</v>
      </c>
      <c r="D3" s="54" t="s">
        <v>1</v>
      </c>
    </row>
    <row r="4" spans="1:4" ht="16.5" customHeight="1">
      <c r="A4" s="18" t="s">
        <v>304</v>
      </c>
      <c r="B4" s="59">
        <v>12</v>
      </c>
      <c r="C4" s="59">
        <v>7</v>
      </c>
      <c r="D4" s="59">
        <v>19</v>
      </c>
    </row>
    <row r="5" spans="1:4" ht="12.75" customHeight="1">
      <c r="A5" s="18" t="s">
        <v>305</v>
      </c>
      <c r="B5" s="59">
        <v>22</v>
      </c>
      <c r="C5" s="59">
        <v>3</v>
      </c>
      <c r="D5" s="59">
        <v>25</v>
      </c>
    </row>
    <row r="6" spans="1:9" ht="12.75" customHeight="1">
      <c r="A6" s="18" t="s">
        <v>306</v>
      </c>
      <c r="B6" s="59">
        <v>26</v>
      </c>
      <c r="C6" s="59">
        <v>7</v>
      </c>
      <c r="D6" s="59">
        <v>33</v>
      </c>
      <c r="F6" s="115"/>
      <c r="G6" s="114"/>
      <c r="H6" s="114"/>
      <c r="I6" s="114"/>
    </row>
    <row r="7" spans="1:9" ht="12.75">
      <c r="A7" s="18" t="s">
        <v>307</v>
      </c>
      <c r="B7" s="59">
        <v>15</v>
      </c>
      <c r="C7" s="59">
        <v>8</v>
      </c>
      <c r="D7" s="59">
        <v>23</v>
      </c>
      <c r="F7" s="115"/>
      <c r="G7" s="114"/>
      <c r="H7" s="114"/>
      <c r="I7" s="114"/>
    </row>
    <row r="8" spans="1:9" ht="12.75">
      <c r="A8" s="18" t="s">
        <v>308</v>
      </c>
      <c r="B8" s="59">
        <v>19</v>
      </c>
      <c r="C8" s="59">
        <v>3</v>
      </c>
      <c r="D8" s="59">
        <v>22</v>
      </c>
      <c r="F8" s="115"/>
      <c r="G8" s="114"/>
      <c r="H8" s="114"/>
      <c r="I8" s="114"/>
    </row>
    <row r="9" spans="1:9" ht="12.75">
      <c r="A9" s="18" t="s">
        <v>309</v>
      </c>
      <c r="B9" s="59">
        <v>17</v>
      </c>
      <c r="C9" s="59">
        <v>3</v>
      </c>
      <c r="D9" s="59">
        <v>20</v>
      </c>
      <c r="F9" s="115"/>
      <c r="G9" s="114"/>
      <c r="H9" s="114"/>
      <c r="I9" s="114"/>
    </row>
    <row r="10" spans="1:9" ht="12.75">
      <c r="A10" s="18" t="s">
        <v>310</v>
      </c>
      <c r="B10" s="59">
        <v>16</v>
      </c>
      <c r="C10" s="59">
        <v>3</v>
      </c>
      <c r="D10" s="59">
        <v>19</v>
      </c>
      <c r="F10" s="115"/>
      <c r="G10" s="114"/>
      <c r="H10" s="114"/>
      <c r="I10" s="114"/>
    </row>
    <row r="11" spans="1:9" ht="12.75">
      <c r="A11" s="18" t="s">
        <v>311</v>
      </c>
      <c r="B11" s="59">
        <v>48</v>
      </c>
      <c r="C11" s="59">
        <v>11</v>
      </c>
      <c r="D11" s="59">
        <v>59</v>
      </c>
      <c r="F11" s="115"/>
      <c r="G11" s="114"/>
      <c r="H11" s="114"/>
      <c r="I11" s="114"/>
    </row>
    <row r="12" spans="1:9" ht="12.75">
      <c r="A12" s="18" t="s">
        <v>312</v>
      </c>
      <c r="B12" s="59">
        <v>31</v>
      </c>
      <c r="C12" s="59">
        <v>3</v>
      </c>
      <c r="D12" s="59">
        <v>34</v>
      </c>
      <c r="F12" s="115"/>
      <c r="G12" s="114"/>
      <c r="H12" s="114"/>
      <c r="I12" s="114"/>
    </row>
    <row r="13" spans="1:9" ht="12.75">
      <c r="A13" s="18" t="s">
        <v>313</v>
      </c>
      <c r="B13" s="59">
        <v>162</v>
      </c>
      <c r="C13" s="59">
        <v>45</v>
      </c>
      <c r="D13" s="59">
        <v>207</v>
      </c>
      <c r="F13" s="115"/>
      <c r="G13" s="114"/>
      <c r="H13" s="114"/>
      <c r="I13" s="114"/>
    </row>
    <row r="14" spans="1:9" ht="12.75">
      <c r="A14" s="18" t="s">
        <v>314</v>
      </c>
      <c r="B14" s="59">
        <v>28</v>
      </c>
      <c r="C14" s="59">
        <v>7</v>
      </c>
      <c r="D14" s="59">
        <v>35</v>
      </c>
      <c r="F14" s="115"/>
      <c r="G14" s="114"/>
      <c r="H14" s="114"/>
      <c r="I14" s="114"/>
    </row>
    <row r="15" spans="1:9" ht="12.75">
      <c r="A15" s="18" t="s">
        <v>315</v>
      </c>
      <c r="B15" s="59">
        <v>14</v>
      </c>
      <c r="C15" s="59">
        <v>6</v>
      </c>
      <c r="D15" s="59">
        <v>20</v>
      </c>
      <c r="F15" s="115"/>
      <c r="G15" s="114"/>
      <c r="H15" s="114"/>
      <c r="I15" s="114"/>
    </row>
    <row r="16" spans="1:9" ht="12.75">
      <c r="A16" s="18" t="s">
        <v>316</v>
      </c>
      <c r="B16" s="59">
        <v>15</v>
      </c>
      <c r="C16" s="59">
        <v>4</v>
      </c>
      <c r="D16" s="59">
        <v>19</v>
      </c>
      <c r="F16" s="115"/>
      <c r="G16" s="114"/>
      <c r="H16" s="114"/>
      <c r="I16" s="114"/>
    </row>
    <row r="17" spans="1:9" ht="12.75">
      <c r="A17" s="18" t="s">
        <v>317</v>
      </c>
      <c r="B17" s="59">
        <v>20</v>
      </c>
      <c r="C17" s="59">
        <v>5</v>
      </c>
      <c r="D17" s="59">
        <v>25</v>
      </c>
      <c r="F17" s="115"/>
      <c r="G17" s="114"/>
      <c r="H17" s="114"/>
      <c r="I17" s="114"/>
    </row>
    <row r="18" spans="1:9" ht="12.75">
      <c r="A18" s="18" t="s">
        <v>318</v>
      </c>
      <c r="B18" s="59">
        <v>63</v>
      </c>
      <c r="C18" s="59">
        <v>8</v>
      </c>
      <c r="D18" s="59">
        <v>71</v>
      </c>
      <c r="F18" s="115"/>
      <c r="G18" s="114"/>
      <c r="H18" s="114"/>
      <c r="I18" s="114"/>
    </row>
    <row r="19" spans="1:9" ht="12.75">
      <c r="A19" s="18" t="s">
        <v>319</v>
      </c>
      <c r="B19" s="59">
        <v>25</v>
      </c>
      <c r="C19" s="59">
        <v>12</v>
      </c>
      <c r="D19" s="59">
        <v>37</v>
      </c>
      <c r="F19" s="115"/>
      <c r="G19" s="114"/>
      <c r="H19" s="114"/>
      <c r="I19" s="114"/>
    </row>
    <row r="20" spans="1:9" ht="12.75">
      <c r="A20" s="18" t="s">
        <v>320</v>
      </c>
      <c r="B20" s="59">
        <v>7</v>
      </c>
      <c r="C20" s="59" t="s">
        <v>21</v>
      </c>
      <c r="D20" s="59">
        <v>7</v>
      </c>
      <c r="F20" s="115"/>
      <c r="G20" s="114"/>
      <c r="H20" s="114"/>
      <c r="I20" s="114"/>
    </row>
    <row r="21" spans="1:9" ht="12.75">
      <c r="A21" s="18" t="s">
        <v>321</v>
      </c>
      <c r="B21" s="59">
        <v>23</v>
      </c>
      <c r="C21" s="59">
        <v>3</v>
      </c>
      <c r="D21" s="59">
        <v>26</v>
      </c>
      <c r="F21" s="115"/>
      <c r="G21" s="114"/>
      <c r="H21" s="114"/>
      <c r="I21" s="114"/>
    </row>
    <row r="22" spans="1:9" ht="12.75">
      <c r="A22" s="18" t="s">
        <v>322</v>
      </c>
      <c r="B22" s="59">
        <v>15</v>
      </c>
      <c r="C22" s="59">
        <v>4</v>
      </c>
      <c r="D22" s="59">
        <v>19</v>
      </c>
      <c r="F22" s="115"/>
      <c r="G22" s="114"/>
      <c r="H22" s="114"/>
      <c r="I22" s="114"/>
    </row>
    <row r="23" spans="1:9" ht="12.75">
      <c r="A23" s="18" t="s">
        <v>323</v>
      </c>
      <c r="B23" s="59">
        <v>26</v>
      </c>
      <c r="C23" s="59">
        <v>3</v>
      </c>
      <c r="D23" s="59">
        <v>29</v>
      </c>
      <c r="F23" s="115"/>
      <c r="G23" s="114"/>
      <c r="H23" s="114"/>
      <c r="I23" s="114"/>
    </row>
    <row r="24" spans="1:9" ht="12.75">
      <c r="A24" s="18" t="s">
        <v>324</v>
      </c>
      <c r="B24" s="59">
        <v>16</v>
      </c>
      <c r="C24" s="59">
        <v>5</v>
      </c>
      <c r="D24" s="59">
        <v>21</v>
      </c>
      <c r="F24" s="115"/>
      <c r="G24" s="114"/>
      <c r="H24" s="114"/>
      <c r="I24" s="114"/>
    </row>
    <row r="25" spans="1:9" ht="12.75">
      <c r="A25" s="18" t="s">
        <v>325</v>
      </c>
      <c r="B25" s="59">
        <v>23</v>
      </c>
      <c r="C25" s="59">
        <v>3</v>
      </c>
      <c r="D25" s="59">
        <v>26</v>
      </c>
      <c r="F25" s="115"/>
      <c r="G25" s="114"/>
      <c r="H25" s="114"/>
      <c r="I25" s="114"/>
    </row>
    <row r="26" spans="1:9" ht="12.75">
      <c r="A26" s="18" t="s">
        <v>326</v>
      </c>
      <c r="B26" s="59">
        <v>21</v>
      </c>
      <c r="C26" s="59">
        <v>9</v>
      </c>
      <c r="D26" s="59">
        <v>30</v>
      </c>
      <c r="F26" s="115"/>
      <c r="G26" s="114"/>
      <c r="H26" s="114"/>
      <c r="I26" s="114"/>
    </row>
    <row r="27" spans="1:9" ht="12.75">
      <c r="A27" s="18" t="s">
        <v>327</v>
      </c>
      <c r="B27" s="59">
        <v>52</v>
      </c>
      <c r="C27" s="59">
        <v>21</v>
      </c>
      <c r="D27" s="59">
        <v>73</v>
      </c>
      <c r="F27" s="115"/>
      <c r="G27" s="114"/>
      <c r="H27" s="114"/>
      <c r="I27" s="114"/>
    </row>
    <row r="28" spans="1:9" ht="12.75">
      <c r="A28" s="18" t="s">
        <v>328</v>
      </c>
      <c r="B28" s="59">
        <v>82</v>
      </c>
      <c r="C28" s="59">
        <v>19</v>
      </c>
      <c r="D28" s="59">
        <v>101</v>
      </c>
      <c r="F28" s="115"/>
      <c r="G28" s="114"/>
      <c r="H28" s="114"/>
      <c r="I28" s="114"/>
    </row>
    <row r="29" spans="1:9" ht="12.75">
      <c r="A29" s="18" t="s">
        <v>329</v>
      </c>
      <c r="B29" s="59">
        <v>14</v>
      </c>
      <c r="C29" s="187" t="s">
        <v>21</v>
      </c>
      <c r="D29" s="59">
        <v>14</v>
      </c>
      <c r="F29" s="115"/>
      <c r="G29" s="114"/>
      <c r="H29" s="114"/>
      <c r="I29" s="114"/>
    </row>
    <row r="30" spans="1:9" ht="12.75">
      <c r="A30" s="18" t="s">
        <v>330</v>
      </c>
      <c r="B30" s="59">
        <v>67</v>
      </c>
      <c r="C30" s="59">
        <v>44</v>
      </c>
      <c r="D30" s="59">
        <v>111</v>
      </c>
      <c r="F30" s="115"/>
      <c r="G30" s="114"/>
      <c r="H30" s="114"/>
      <c r="I30" s="114"/>
    </row>
    <row r="31" spans="1:9" ht="12.75">
      <c r="A31" s="18" t="s">
        <v>331</v>
      </c>
      <c r="B31" s="59">
        <v>41</v>
      </c>
      <c r="C31" s="59">
        <v>17</v>
      </c>
      <c r="D31" s="59">
        <v>58</v>
      </c>
      <c r="F31" s="115"/>
      <c r="G31" s="114"/>
      <c r="H31" s="114"/>
      <c r="I31" s="114"/>
    </row>
    <row r="32" spans="1:9" ht="12.75">
      <c r="A32" s="18" t="s">
        <v>332</v>
      </c>
      <c r="B32" s="59">
        <v>12</v>
      </c>
      <c r="C32" s="59">
        <v>4</v>
      </c>
      <c r="D32" s="59">
        <v>16</v>
      </c>
      <c r="F32" s="115"/>
      <c r="G32" s="114"/>
      <c r="H32" s="114"/>
      <c r="I32" s="114"/>
    </row>
    <row r="33" spans="1:9" ht="12.75">
      <c r="A33" s="18" t="s">
        <v>333</v>
      </c>
      <c r="B33" s="59">
        <v>66</v>
      </c>
      <c r="C33" s="59">
        <v>25</v>
      </c>
      <c r="D33" s="59">
        <v>91</v>
      </c>
      <c r="F33" s="115"/>
      <c r="G33" s="114"/>
      <c r="H33" s="114"/>
      <c r="I33" s="114"/>
    </row>
    <row r="34" spans="1:9" ht="12.75">
      <c r="A34" s="18" t="s">
        <v>334</v>
      </c>
      <c r="B34" s="59">
        <v>41</v>
      </c>
      <c r="C34" s="59">
        <v>3</v>
      </c>
      <c r="D34" s="59">
        <v>44</v>
      </c>
      <c r="F34" s="115"/>
      <c r="G34" s="114"/>
      <c r="H34" s="114"/>
      <c r="I34" s="114"/>
    </row>
    <row r="35" spans="1:9" ht="12.75">
      <c r="A35" s="18" t="s">
        <v>335</v>
      </c>
      <c r="B35" s="59">
        <v>125</v>
      </c>
      <c r="C35" s="59">
        <v>51</v>
      </c>
      <c r="D35" s="59">
        <v>176</v>
      </c>
      <c r="F35" s="115"/>
      <c r="G35" s="114"/>
      <c r="H35" s="114"/>
      <c r="I35" s="114"/>
    </row>
    <row r="36" spans="1:9" ht="12.75">
      <c r="A36" s="18" t="s">
        <v>336</v>
      </c>
      <c r="B36" s="59">
        <v>61</v>
      </c>
      <c r="C36" s="59">
        <v>17</v>
      </c>
      <c r="D36" s="59">
        <v>78</v>
      </c>
      <c r="F36" s="115"/>
      <c r="G36" s="114"/>
      <c r="H36" s="114"/>
      <c r="I36" s="114"/>
    </row>
    <row r="37" spans="1:9" ht="12.75">
      <c r="A37" s="18" t="s">
        <v>337</v>
      </c>
      <c r="B37" s="59">
        <v>28</v>
      </c>
      <c r="C37" s="59">
        <v>11</v>
      </c>
      <c r="D37" s="59">
        <v>39</v>
      </c>
      <c r="F37" s="115"/>
      <c r="G37" s="114"/>
      <c r="H37" s="114"/>
      <c r="I37" s="114"/>
    </row>
    <row r="38" spans="1:9" ht="12.75">
      <c r="A38" s="18" t="s">
        <v>338</v>
      </c>
      <c r="B38" s="59">
        <v>168</v>
      </c>
      <c r="C38" s="59">
        <v>72</v>
      </c>
      <c r="D38" s="59">
        <v>240</v>
      </c>
      <c r="F38" s="115"/>
      <c r="G38" s="114"/>
      <c r="H38" s="114"/>
      <c r="I38" s="114"/>
    </row>
    <row r="39" spans="1:9" ht="12.75">
      <c r="A39" s="18" t="s">
        <v>339</v>
      </c>
      <c r="B39" s="59">
        <v>9</v>
      </c>
      <c r="C39" s="59">
        <v>6</v>
      </c>
      <c r="D39" s="59">
        <v>15</v>
      </c>
      <c r="F39" s="115"/>
      <c r="G39" s="114"/>
      <c r="H39" s="114"/>
      <c r="I39" s="114"/>
    </row>
    <row r="40" spans="1:9" ht="12.75">
      <c r="A40" s="18" t="s">
        <v>340</v>
      </c>
      <c r="B40" s="59">
        <v>10</v>
      </c>
      <c r="C40" s="59">
        <v>3</v>
      </c>
      <c r="D40" s="59">
        <v>13</v>
      </c>
      <c r="F40" s="115"/>
      <c r="G40" s="114"/>
      <c r="H40" s="114"/>
      <c r="I40" s="114"/>
    </row>
    <row r="41" spans="1:9" ht="12.75">
      <c r="A41" s="18" t="s">
        <v>341</v>
      </c>
      <c r="B41" s="59">
        <v>21</v>
      </c>
      <c r="C41" s="59">
        <v>5</v>
      </c>
      <c r="D41" s="59">
        <v>26</v>
      </c>
      <c r="F41" s="115"/>
      <c r="G41" s="114"/>
      <c r="H41" s="114"/>
      <c r="I41" s="114"/>
    </row>
    <row r="42" spans="1:9" ht="12.75">
      <c r="A42" s="18" t="s">
        <v>342</v>
      </c>
      <c r="B42" s="59">
        <v>10</v>
      </c>
      <c r="C42" s="59">
        <v>3</v>
      </c>
      <c r="D42" s="59">
        <v>13</v>
      </c>
      <c r="F42" s="115"/>
      <c r="G42" s="114"/>
      <c r="H42" s="114"/>
      <c r="I42" s="114"/>
    </row>
    <row r="43" spans="1:9" ht="12.75">
      <c r="A43" s="18" t="s">
        <v>343</v>
      </c>
      <c r="B43" s="59">
        <v>32</v>
      </c>
      <c r="C43" s="59">
        <v>8</v>
      </c>
      <c r="D43" s="59">
        <v>40</v>
      </c>
      <c r="F43" s="115"/>
      <c r="G43" s="114"/>
      <c r="H43" s="114"/>
      <c r="I43" s="114"/>
    </row>
    <row r="44" spans="1:9" ht="12.75">
      <c r="A44" s="18" t="s">
        <v>344</v>
      </c>
      <c r="B44" s="59">
        <v>15</v>
      </c>
      <c r="C44" s="59" t="s">
        <v>21</v>
      </c>
      <c r="D44" s="59">
        <v>15</v>
      </c>
      <c r="F44" s="115"/>
      <c r="G44" s="114"/>
      <c r="H44" s="114"/>
      <c r="I44" s="114"/>
    </row>
    <row r="45" spans="1:9" ht="12.75">
      <c r="A45" s="18" t="s">
        <v>345</v>
      </c>
      <c r="B45" s="59">
        <v>21</v>
      </c>
      <c r="C45" s="59">
        <v>5</v>
      </c>
      <c r="D45" s="59">
        <v>26</v>
      </c>
      <c r="F45" s="115"/>
      <c r="G45" s="114"/>
      <c r="H45" s="114"/>
      <c r="I45" s="114"/>
    </row>
    <row r="46" spans="1:9" ht="12.75">
      <c r="A46" s="18" t="s">
        <v>346</v>
      </c>
      <c r="B46" s="59">
        <v>76</v>
      </c>
      <c r="C46" s="59">
        <v>20</v>
      </c>
      <c r="D46" s="59">
        <v>96</v>
      </c>
      <c r="F46" s="115"/>
      <c r="G46" s="114"/>
      <c r="H46" s="114"/>
      <c r="I46" s="114"/>
    </row>
    <row r="47" spans="1:9" ht="12.75">
      <c r="A47" s="18" t="s">
        <v>347</v>
      </c>
      <c r="B47" s="59">
        <v>14</v>
      </c>
      <c r="C47" s="59">
        <v>4</v>
      </c>
      <c r="D47" s="59">
        <v>18</v>
      </c>
      <c r="F47" s="115"/>
      <c r="G47" s="114"/>
      <c r="H47" s="114"/>
      <c r="I47" s="114"/>
    </row>
    <row r="48" spans="1:9" ht="12.75">
      <c r="A48" s="18" t="s">
        <v>348</v>
      </c>
      <c r="B48" s="59">
        <v>23</v>
      </c>
      <c r="C48" s="59">
        <v>6</v>
      </c>
      <c r="D48" s="59">
        <v>29</v>
      </c>
      <c r="F48" s="115"/>
      <c r="G48" s="114"/>
      <c r="H48" s="114"/>
      <c r="I48" s="114"/>
    </row>
    <row r="49" spans="1:9" ht="12.75">
      <c r="A49" s="18" t="s">
        <v>349</v>
      </c>
      <c r="B49" s="59">
        <v>40</v>
      </c>
      <c r="C49" s="59">
        <v>9</v>
      </c>
      <c r="D49" s="59">
        <v>49</v>
      </c>
      <c r="F49" s="115"/>
      <c r="G49" s="114"/>
      <c r="H49" s="114"/>
      <c r="I49" s="114"/>
    </row>
    <row r="50" spans="1:9" ht="12.75">
      <c r="A50" s="18" t="s">
        <v>350</v>
      </c>
      <c r="B50" s="59">
        <v>9</v>
      </c>
      <c r="C50" s="59">
        <v>4</v>
      </c>
      <c r="D50" s="59">
        <v>13</v>
      </c>
      <c r="F50" s="115"/>
      <c r="G50" s="114"/>
      <c r="H50" s="114"/>
      <c r="I50" s="114"/>
    </row>
    <row r="51" spans="1:9" ht="12.75">
      <c r="A51" s="18" t="s">
        <v>351</v>
      </c>
      <c r="B51" s="59">
        <v>24</v>
      </c>
      <c r="C51" s="59">
        <v>10</v>
      </c>
      <c r="D51" s="59">
        <v>34</v>
      </c>
      <c r="F51" s="115"/>
      <c r="G51" s="114"/>
      <c r="H51" s="114"/>
      <c r="I51" s="114"/>
    </row>
    <row r="52" spans="1:9" ht="12.75">
      <c r="A52" s="18" t="s">
        <v>352</v>
      </c>
      <c r="B52" s="59">
        <v>9</v>
      </c>
      <c r="C52" s="59" t="s">
        <v>21</v>
      </c>
      <c r="D52" s="59">
        <v>9</v>
      </c>
      <c r="F52" s="115"/>
      <c r="G52" s="114"/>
      <c r="H52" s="114"/>
      <c r="I52" s="114"/>
    </row>
    <row r="53" spans="1:9" ht="12.75">
      <c r="A53" s="18" t="s">
        <v>353</v>
      </c>
      <c r="B53" s="59">
        <v>20</v>
      </c>
      <c r="C53" s="59">
        <v>6</v>
      </c>
      <c r="D53" s="59">
        <v>26</v>
      </c>
      <c r="F53" s="115"/>
      <c r="G53" s="114"/>
      <c r="H53" s="114"/>
      <c r="I53" s="114"/>
    </row>
    <row r="54" spans="1:9" ht="12.75">
      <c r="A54" s="18" t="s">
        <v>354</v>
      </c>
      <c r="B54" s="59">
        <v>17</v>
      </c>
      <c r="C54" s="59">
        <v>3</v>
      </c>
      <c r="D54" s="59">
        <v>20</v>
      </c>
      <c r="F54" s="115"/>
      <c r="G54" s="114"/>
      <c r="H54" s="114"/>
      <c r="I54" s="114"/>
    </row>
    <row r="55" spans="1:9" ht="12.75">
      <c r="A55" s="18" t="s">
        <v>355</v>
      </c>
      <c r="B55" s="59">
        <v>59</v>
      </c>
      <c r="C55" s="59">
        <v>17</v>
      </c>
      <c r="D55" s="59">
        <v>76</v>
      </c>
      <c r="F55" s="115"/>
      <c r="G55" s="114"/>
      <c r="H55" s="114"/>
      <c r="I55" s="114"/>
    </row>
    <row r="56" spans="1:9" ht="12.75">
      <c r="A56" s="18" t="s">
        <v>356</v>
      </c>
      <c r="B56" s="59">
        <v>4</v>
      </c>
      <c r="C56" s="59">
        <v>3</v>
      </c>
      <c r="D56" s="59">
        <v>7</v>
      </c>
      <c r="F56" s="115"/>
      <c r="G56" s="114"/>
      <c r="H56" s="114"/>
      <c r="I56" s="114"/>
    </row>
    <row r="57" spans="6:9" ht="12.75">
      <c r="F57" s="115"/>
      <c r="G57" s="114"/>
      <c r="H57" s="114"/>
      <c r="I57" s="114"/>
    </row>
    <row r="58" spans="5:9" ht="12.75">
      <c r="E58" s="62"/>
      <c r="F58" s="115"/>
      <c r="G58" s="114"/>
      <c r="H58" s="114"/>
      <c r="I58" s="114"/>
    </row>
  </sheetData>
  <autoFilter ref="A3:D56"/>
  <printOptions/>
  <pageMargins left="0.7874015748031497" right="0.3937007874015748" top="0.984251968503937" bottom="0.984251968503937" header="0.5118110236220472" footer="0.5118110236220472"/>
  <pageSetup firstPageNumber="57"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46"/>
  <sheetViews>
    <sheetView zoomScaleSheetLayoutView="100" workbookViewId="0" topLeftCell="A1">
      <selection activeCell="D41" sqref="D41:F41"/>
    </sheetView>
  </sheetViews>
  <sheetFormatPr defaultColWidth="9.140625" defaultRowHeight="12.75"/>
  <cols>
    <col min="1" max="1" width="21.28125" style="6" customWidth="1"/>
    <col min="2" max="4" width="12.8515625" style="6" customWidth="1"/>
    <col min="5" max="16384" width="9.140625" style="6" customWidth="1"/>
  </cols>
  <sheetData>
    <row r="1" spans="1:4" ht="12.75">
      <c r="A1" s="116" t="s">
        <v>395</v>
      </c>
      <c r="B1" s="18"/>
      <c r="C1" s="18"/>
      <c r="D1" s="18"/>
    </row>
    <row r="2" spans="1:4" ht="12.75">
      <c r="A2" s="18"/>
      <c r="B2" s="18"/>
      <c r="C2" s="18"/>
      <c r="D2" s="18"/>
    </row>
    <row r="3" spans="1:4" ht="16.5" customHeight="1">
      <c r="A3" s="77" t="s">
        <v>98</v>
      </c>
      <c r="B3" s="78" t="s">
        <v>5</v>
      </c>
      <c r="C3" s="78" t="s">
        <v>6</v>
      </c>
      <c r="D3" s="54" t="s">
        <v>1</v>
      </c>
    </row>
    <row r="4" spans="1:4" ht="16.5" customHeight="1">
      <c r="A4" s="18" t="s">
        <v>357</v>
      </c>
      <c r="B4" s="59">
        <v>51</v>
      </c>
      <c r="C4" s="59">
        <v>15</v>
      </c>
      <c r="D4" s="59">
        <v>66</v>
      </c>
    </row>
    <row r="5" spans="1:4" ht="12.75" customHeight="1">
      <c r="A5" s="18" t="s">
        <v>358</v>
      </c>
      <c r="B5" s="59">
        <v>46</v>
      </c>
      <c r="C5" s="59">
        <v>16</v>
      </c>
      <c r="D5" s="59">
        <v>62</v>
      </c>
    </row>
    <row r="6" spans="1:9" ht="12.75" customHeight="1">
      <c r="A6" s="18" t="s">
        <v>359</v>
      </c>
      <c r="B6" s="59">
        <v>58</v>
      </c>
      <c r="C6" s="59">
        <v>21</v>
      </c>
      <c r="D6" s="59">
        <v>79</v>
      </c>
      <c r="F6" s="115"/>
      <c r="G6" s="114"/>
      <c r="H6" s="114"/>
      <c r="I6" s="114"/>
    </row>
    <row r="7" spans="1:9" ht="12.75">
      <c r="A7" s="18" t="s">
        <v>360</v>
      </c>
      <c r="B7" s="59">
        <v>165</v>
      </c>
      <c r="C7" s="59">
        <v>74</v>
      </c>
      <c r="D7" s="59">
        <v>239</v>
      </c>
      <c r="F7" s="115"/>
      <c r="G7" s="114"/>
      <c r="H7" s="114"/>
      <c r="I7" s="114"/>
    </row>
    <row r="8" spans="1:9" ht="12.75">
      <c r="A8" s="18" t="s">
        <v>361</v>
      </c>
      <c r="B8" s="59">
        <v>96</v>
      </c>
      <c r="C8" s="59">
        <v>46</v>
      </c>
      <c r="D8" s="59">
        <v>142</v>
      </c>
      <c r="F8" s="115"/>
      <c r="G8" s="114"/>
      <c r="H8" s="114"/>
      <c r="I8" s="114"/>
    </row>
    <row r="9" spans="1:9" ht="12.75">
      <c r="A9" s="18" t="s">
        <v>362</v>
      </c>
      <c r="B9" s="59">
        <v>5</v>
      </c>
      <c r="C9" s="59" t="s">
        <v>21</v>
      </c>
      <c r="D9" s="59">
        <v>5</v>
      </c>
      <c r="F9" s="115"/>
      <c r="G9" s="114"/>
      <c r="H9" s="114"/>
      <c r="I9" s="114"/>
    </row>
    <row r="10" spans="1:9" ht="12.75">
      <c r="A10" s="18" t="s">
        <v>363</v>
      </c>
      <c r="B10" s="59">
        <v>30</v>
      </c>
      <c r="C10" s="59">
        <v>5</v>
      </c>
      <c r="D10" s="59">
        <v>35</v>
      </c>
      <c r="F10" s="115"/>
      <c r="G10" s="114"/>
      <c r="H10" s="114"/>
      <c r="I10" s="114"/>
    </row>
    <row r="11" spans="1:9" ht="12.75">
      <c r="A11" s="18" t="s">
        <v>364</v>
      </c>
      <c r="B11" s="59">
        <v>19</v>
      </c>
      <c r="C11" s="59">
        <v>4</v>
      </c>
      <c r="D11" s="59">
        <v>23</v>
      </c>
      <c r="F11" s="115"/>
      <c r="G11" s="114"/>
      <c r="H11" s="114"/>
      <c r="I11" s="114"/>
    </row>
    <row r="12" spans="1:9" ht="12.75">
      <c r="A12" s="18" t="s">
        <v>365</v>
      </c>
      <c r="B12" s="59">
        <v>18</v>
      </c>
      <c r="C12" s="59" t="s">
        <v>21</v>
      </c>
      <c r="D12" s="59">
        <v>18</v>
      </c>
      <c r="F12" s="115"/>
      <c r="G12" s="114"/>
      <c r="H12" s="114"/>
      <c r="I12" s="114"/>
    </row>
    <row r="13" spans="1:9" ht="12.75">
      <c r="A13" s="18" t="s">
        <v>366</v>
      </c>
      <c r="B13" s="59">
        <v>22</v>
      </c>
      <c r="C13" s="59">
        <v>6</v>
      </c>
      <c r="D13" s="59">
        <v>28</v>
      </c>
      <c r="F13" s="115"/>
      <c r="G13" s="114"/>
      <c r="H13" s="114"/>
      <c r="I13" s="114"/>
    </row>
    <row r="14" spans="1:9" ht="12.75">
      <c r="A14" s="18" t="s">
        <v>367</v>
      </c>
      <c r="B14" s="59">
        <v>19</v>
      </c>
      <c r="C14" s="59" t="s">
        <v>21</v>
      </c>
      <c r="D14" s="59">
        <v>19</v>
      </c>
      <c r="F14" s="115"/>
      <c r="G14" s="114"/>
      <c r="H14" s="114"/>
      <c r="I14" s="114"/>
    </row>
    <row r="15" spans="1:9" ht="12.75">
      <c r="A15" s="18" t="s">
        <v>368</v>
      </c>
      <c r="B15" s="59">
        <v>3</v>
      </c>
      <c r="C15" s="59">
        <v>4</v>
      </c>
      <c r="D15" s="59">
        <v>7</v>
      </c>
      <c r="F15" s="115"/>
      <c r="G15" s="114"/>
      <c r="H15" s="114"/>
      <c r="I15" s="114"/>
    </row>
    <row r="16" spans="1:9" ht="12.75">
      <c r="A16" s="18" t="s">
        <v>369</v>
      </c>
      <c r="B16" s="59">
        <v>33</v>
      </c>
      <c r="C16" s="59">
        <v>7</v>
      </c>
      <c r="D16" s="59">
        <v>40</v>
      </c>
      <c r="F16" s="115"/>
      <c r="G16" s="114"/>
      <c r="H16" s="114"/>
      <c r="I16" s="114"/>
    </row>
    <row r="17" spans="1:9" ht="12.75">
      <c r="A17" s="18" t="s">
        <v>370</v>
      </c>
      <c r="B17" s="59">
        <v>23</v>
      </c>
      <c r="C17" s="59">
        <v>4</v>
      </c>
      <c r="D17" s="59">
        <v>27</v>
      </c>
      <c r="F17" s="115"/>
      <c r="G17" s="114"/>
      <c r="H17" s="114"/>
      <c r="I17" s="114"/>
    </row>
    <row r="18" spans="1:9" ht="12.75">
      <c r="A18" s="18" t="s">
        <v>371</v>
      </c>
      <c r="B18" s="59">
        <v>18</v>
      </c>
      <c r="C18" s="59">
        <v>3</v>
      </c>
      <c r="D18" s="59">
        <v>21</v>
      </c>
      <c r="F18" s="115"/>
      <c r="G18" s="114"/>
      <c r="H18" s="114"/>
      <c r="I18" s="114"/>
    </row>
    <row r="19" spans="1:9" ht="12.75">
      <c r="A19" s="18" t="s">
        <v>372</v>
      </c>
      <c r="B19" s="59">
        <v>11</v>
      </c>
      <c r="C19" s="59">
        <v>3</v>
      </c>
      <c r="D19" s="59">
        <v>14</v>
      </c>
      <c r="F19" s="115"/>
      <c r="G19" s="114"/>
      <c r="H19" s="114"/>
      <c r="I19" s="114"/>
    </row>
    <row r="20" spans="1:9" ht="12.75">
      <c r="A20" s="18" t="s">
        <v>373</v>
      </c>
      <c r="B20" s="59">
        <v>25</v>
      </c>
      <c r="C20" s="59">
        <v>3</v>
      </c>
      <c r="D20" s="59">
        <v>28</v>
      </c>
      <c r="F20" s="115"/>
      <c r="G20" s="114"/>
      <c r="H20" s="114"/>
      <c r="I20" s="114"/>
    </row>
    <row r="21" spans="1:9" ht="12.75">
      <c r="A21" s="18" t="s">
        <v>374</v>
      </c>
      <c r="B21" s="59">
        <v>9</v>
      </c>
      <c r="C21" s="59">
        <v>4</v>
      </c>
      <c r="D21" s="59">
        <v>13</v>
      </c>
      <c r="F21" s="115"/>
      <c r="G21" s="114"/>
      <c r="H21" s="114"/>
      <c r="I21" s="114"/>
    </row>
    <row r="22" spans="1:9" ht="12.75">
      <c r="A22" s="18" t="s">
        <v>375</v>
      </c>
      <c r="B22" s="59">
        <v>42</v>
      </c>
      <c r="C22" s="59">
        <v>8</v>
      </c>
      <c r="D22" s="59">
        <v>50</v>
      </c>
      <c r="F22" s="115"/>
      <c r="G22" s="114"/>
      <c r="H22" s="114"/>
      <c r="I22" s="114"/>
    </row>
    <row r="23" spans="1:9" ht="12.75">
      <c r="A23" s="18" t="s">
        <v>376</v>
      </c>
      <c r="B23" s="59">
        <v>8</v>
      </c>
      <c r="C23" s="59" t="s">
        <v>21</v>
      </c>
      <c r="D23" s="59">
        <v>8</v>
      </c>
      <c r="F23" s="115"/>
      <c r="G23" s="114"/>
      <c r="H23" s="114"/>
      <c r="I23" s="114"/>
    </row>
    <row r="24" spans="1:9" ht="12.75">
      <c r="A24" s="18" t="s">
        <v>377</v>
      </c>
      <c r="B24" s="59">
        <v>5</v>
      </c>
      <c r="C24" s="59">
        <v>3</v>
      </c>
      <c r="D24" s="59">
        <v>8</v>
      </c>
      <c r="F24" s="115"/>
      <c r="G24" s="114"/>
      <c r="H24" s="114"/>
      <c r="I24" s="114"/>
    </row>
    <row r="25" spans="1:9" ht="12.75">
      <c r="A25" s="18" t="s">
        <v>14</v>
      </c>
      <c r="B25" s="59">
        <v>173</v>
      </c>
      <c r="C25" s="59">
        <v>59</v>
      </c>
      <c r="D25" s="59">
        <v>232</v>
      </c>
      <c r="F25" s="115"/>
      <c r="G25" s="114"/>
      <c r="H25" s="114"/>
      <c r="I25" s="114"/>
    </row>
    <row r="26" spans="1:9" ht="12.75">
      <c r="A26" s="18" t="s">
        <v>378</v>
      </c>
      <c r="B26" s="59">
        <v>13</v>
      </c>
      <c r="C26" s="59">
        <v>5</v>
      </c>
      <c r="D26" s="59">
        <v>18</v>
      </c>
      <c r="F26" s="115"/>
      <c r="G26" s="114"/>
      <c r="H26" s="114"/>
      <c r="I26" s="114"/>
    </row>
    <row r="27" spans="1:9" ht="12.75">
      <c r="A27" s="18" t="s">
        <v>379</v>
      </c>
      <c r="B27" s="59">
        <v>84</v>
      </c>
      <c r="C27" s="59">
        <v>18</v>
      </c>
      <c r="D27" s="59">
        <v>102</v>
      </c>
      <c r="F27" s="115"/>
      <c r="G27" s="114"/>
      <c r="H27" s="114"/>
      <c r="I27" s="114"/>
    </row>
    <row r="28" spans="1:9" ht="12.75">
      <c r="A28" s="18" t="s">
        <v>380</v>
      </c>
      <c r="B28" s="59">
        <v>82</v>
      </c>
      <c r="C28" s="59">
        <v>31</v>
      </c>
      <c r="D28" s="59">
        <v>113</v>
      </c>
      <c r="F28" s="115"/>
      <c r="G28" s="114"/>
      <c r="H28" s="114"/>
      <c r="I28" s="114"/>
    </row>
    <row r="29" spans="1:9" ht="12.75">
      <c r="A29" s="18" t="s">
        <v>381</v>
      </c>
      <c r="B29" s="59">
        <v>53</v>
      </c>
      <c r="C29" s="59">
        <v>28</v>
      </c>
      <c r="D29" s="59">
        <v>81</v>
      </c>
      <c r="F29" s="115"/>
      <c r="G29" s="114"/>
      <c r="H29" s="114"/>
      <c r="I29" s="114"/>
    </row>
    <row r="30" spans="1:9" ht="12.75">
      <c r="A30" s="18" t="s">
        <v>382</v>
      </c>
      <c r="B30" s="59">
        <v>44</v>
      </c>
      <c r="C30" s="59">
        <v>6</v>
      </c>
      <c r="D30" s="59">
        <v>50</v>
      </c>
      <c r="F30" s="115"/>
      <c r="G30" s="114"/>
      <c r="H30" s="114"/>
      <c r="I30" s="114"/>
    </row>
    <row r="31" spans="1:9" ht="12.75">
      <c r="A31" s="18" t="s">
        <v>383</v>
      </c>
      <c r="B31" s="59">
        <v>22</v>
      </c>
      <c r="C31" s="59">
        <v>7</v>
      </c>
      <c r="D31" s="59">
        <v>29</v>
      </c>
      <c r="F31" s="115"/>
      <c r="G31" s="114"/>
      <c r="H31" s="114"/>
      <c r="I31" s="114"/>
    </row>
    <row r="32" spans="1:9" ht="12.75">
      <c r="A32" s="18" t="s">
        <v>384</v>
      </c>
      <c r="B32" s="59">
        <v>3</v>
      </c>
      <c r="C32" s="59">
        <v>3</v>
      </c>
      <c r="D32" s="59">
        <v>6</v>
      </c>
      <c r="F32" s="115"/>
      <c r="G32" s="114"/>
      <c r="H32" s="114"/>
      <c r="I32" s="114"/>
    </row>
    <row r="33" spans="1:9" ht="12.75">
      <c r="A33" s="57" t="s">
        <v>385</v>
      </c>
      <c r="B33" s="186">
        <v>9</v>
      </c>
      <c r="C33" s="186">
        <v>4</v>
      </c>
      <c r="D33" s="186">
        <v>13</v>
      </c>
      <c r="F33" s="115"/>
      <c r="G33" s="114"/>
      <c r="H33" s="114"/>
      <c r="I33" s="114"/>
    </row>
    <row r="34" ht="24" customHeight="1"/>
    <row r="35" ht="12.75" customHeight="1"/>
    <row r="36" ht="12.75" customHeight="1"/>
    <row r="38" spans="1:8" ht="33.75" customHeight="1">
      <c r="A38" s="204" t="s">
        <v>419</v>
      </c>
      <c r="B38" s="222"/>
      <c r="C38" s="222"/>
      <c r="D38" s="222"/>
      <c r="E38" s="222"/>
      <c r="F38" s="222"/>
      <c r="G38" s="222"/>
      <c r="H38" s="222"/>
    </row>
    <row r="39" spans="1:8" ht="7.5" customHeight="1">
      <c r="A39" s="69"/>
      <c r="B39" s="70"/>
      <c r="C39" s="70"/>
      <c r="D39" s="70"/>
      <c r="E39" s="70"/>
      <c r="F39" s="70"/>
      <c r="G39" s="70"/>
      <c r="H39" s="70"/>
    </row>
    <row r="40" spans="1:8" ht="27" customHeight="1">
      <c r="A40" s="206" t="s">
        <v>412</v>
      </c>
      <c r="B40" s="207"/>
      <c r="C40" s="207"/>
      <c r="D40" s="207"/>
      <c r="E40" s="207"/>
      <c r="F40" s="207"/>
      <c r="G40" s="210"/>
      <c r="H40" s="210"/>
    </row>
    <row r="41" spans="1:6" ht="16.5" customHeight="1">
      <c r="A41" s="95" t="s">
        <v>0</v>
      </c>
      <c r="B41" s="153" t="s">
        <v>18</v>
      </c>
      <c r="C41" s="219" t="s">
        <v>414</v>
      </c>
      <c r="D41" s="216" t="s">
        <v>473</v>
      </c>
      <c r="E41" s="224"/>
      <c r="F41" s="224"/>
    </row>
    <row r="42" spans="1:6" ht="12.75">
      <c r="A42" s="2"/>
      <c r="B42" s="2"/>
      <c r="C42" s="223"/>
      <c r="D42" s="10" t="s">
        <v>409</v>
      </c>
      <c r="E42" s="154" t="s">
        <v>410</v>
      </c>
      <c r="F42" s="78" t="s">
        <v>411</v>
      </c>
    </row>
    <row r="43" spans="1:6" ht="16.5" customHeight="1">
      <c r="A43" s="153" t="s">
        <v>413</v>
      </c>
      <c r="B43" s="92">
        <v>2006</v>
      </c>
      <c r="C43" s="175">
        <v>39700</v>
      </c>
      <c r="D43" s="175">
        <v>2380</v>
      </c>
      <c r="E43" s="176">
        <v>3880</v>
      </c>
      <c r="F43" s="176">
        <v>4660</v>
      </c>
    </row>
    <row r="44" spans="1:6" ht="16.5" customHeight="1">
      <c r="A44" s="2" t="s">
        <v>413</v>
      </c>
      <c r="B44" s="160">
        <v>2007</v>
      </c>
      <c r="C44" s="128">
        <v>40300</v>
      </c>
      <c r="D44" s="128">
        <v>2400</v>
      </c>
      <c r="E44" s="57">
        <v>3920</v>
      </c>
      <c r="F44" s="57">
        <v>4720</v>
      </c>
    </row>
    <row r="45" spans="1:8" ht="24" customHeight="1">
      <c r="A45" s="2"/>
      <c r="B45" s="20"/>
      <c r="C45" s="20"/>
      <c r="D45" s="155"/>
      <c r="E45" s="155"/>
      <c r="F45" s="155"/>
      <c r="G45" s="18"/>
      <c r="H45" s="18"/>
    </row>
    <row r="46" spans="1:8" ht="51" customHeight="1">
      <c r="A46" s="209" t="s">
        <v>460</v>
      </c>
      <c r="B46" s="217"/>
      <c r="C46" s="217"/>
      <c r="D46" s="217"/>
      <c r="E46" s="217"/>
      <c r="F46" s="217"/>
      <c r="G46" s="217"/>
      <c r="H46" s="217"/>
    </row>
  </sheetData>
  <mergeCells count="5">
    <mergeCell ref="A38:H38"/>
    <mergeCell ref="C41:C42"/>
    <mergeCell ref="A46:H46"/>
    <mergeCell ref="D41:F41"/>
    <mergeCell ref="A40:H40"/>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43"/>
  <sheetViews>
    <sheetView workbookViewId="0" topLeftCell="A1">
      <selection activeCell="E47" sqref="E47"/>
    </sheetView>
  </sheetViews>
  <sheetFormatPr defaultColWidth="9.140625" defaultRowHeight="12.75"/>
  <cols>
    <col min="1" max="1" width="24.28125" style="0" customWidth="1"/>
    <col min="2" max="4" width="13.140625" style="0" customWidth="1"/>
  </cols>
  <sheetData>
    <row r="1" spans="1:5" ht="40.5" customHeight="1">
      <c r="A1" s="204" t="s">
        <v>447</v>
      </c>
      <c r="B1" s="205"/>
      <c r="C1" s="205"/>
      <c r="D1" s="205"/>
      <c r="E1" s="15"/>
    </row>
    <row r="2" spans="1:5" ht="7.5" customHeight="1">
      <c r="A2" s="69" t="s">
        <v>396</v>
      </c>
      <c r="B2" s="70"/>
      <c r="C2" s="70"/>
      <c r="D2" s="70"/>
      <c r="E2" s="70"/>
    </row>
    <row r="3" spans="1:5" ht="37.5" customHeight="1">
      <c r="A3" s="207" t="s">
        <v>448</v>
      </c>
      <c r="B3" s="207"/>
      <c r="C3" s="207"/>
      <c r="D3" s="207"/>
      <c r="E3" s="16"/>
    </row>
    <row r="4" spans="1:5" ht="27" customHeight="1">
      <c r="A4" s="167" t="s">
        <v>415</v>
      </c>
      <c r="B4" s="168" t="s">
        <v>39</v>
      </c>
      <c r="C4" s="168" t="s">
        <v>40</v>
      </c>
      <c r="D4" s="168" t="s">
        <v>19</v>
      </c>
      <c r="E4" s="49"/>
    </row>
    <row r="5" spans="1:5" ht="18.75" customHeight="1">
      <c r="A5" s="163" t="s">
        <v>16</v>
      </c>
      <c r="B5" s="117">
        <f>SUM(B6:B9)</f>
        <v>766</v>
      </c>
      <c r="C5" s="117">
        <f>SUM(C6:C9)</f>
        <v>122</v>
      </c>
      <c r="D5" s="117">
        <f>SUM(D6:D9)</f>
        <v>888</v>
      </c>
      <c r="E5" s="117"/>
    </row>
    <row r="6" spans="1:5" ht="12.75">
      <c r="A6" s="27" t="s">
        <v>474</v>
      </c>
      <c r="B6" s="39">
        <v>202</v>
      </c>
      <c r="C6" s="178">
        <v>42</v>
      </c>
      <c r="D6" s="39">
        <f aca="true" t="shared" si="0" ref="D6:D13">SUM(B6:C6)</f>
        <v>244</v>
      </c>
      <c r="E6" s="39"/>
    </row>
    <row r="7" spans="1:5" ht="12.75">
      <c r="A7" s="3" t="s">
        <v>475</v>
      </c>
      <c r="B7" s="39">
        <v>284</v>
      </c>
      <c r="C7" s="178">
        <v>53</v>
      </c>
      <c r="D7" s="39">
        <f t="shared" si="0"/>
        <v>337</v>
      </c>
      <c r="E7" s="39"/>
    </row>
    <row r="8" spans="1:5" ht="12.75">
      <c r="A8" s="3" t="s">
        <v>476</v>
      </c>
      <c r="B8" s="39">
        <v>167</v>
      </c>
      <c r="C8" s="178">
        <v>21</v>
      </c>
      <c r="D8" s="39">
        <f t="shared" si="0"/>
        <v>188</v>
      </c>
      <c r="E8" s="117"/>
    </row>
    <row r="9" spans="1:5" ht="12.75">
      <c r="A9" s="3" t="s">
        <v>477</v>
      </c>
      <c r="B9" s="39">
        <v>113</v>
      </c>
      <c r="C9" s="178">
        <v>6</v>
      </c>
      <c r="D9" s="39">
        <f t="shared" si="0"/>
        <v>119</v>
      </c>
      <c r="E9" s="39"/>
    </row>
    <row r="10" spans="1:5" ht="16.5" customHeight="1">
      <c r="A10" s="81" t="s">
        <v>17</v>
      </c>
      <c r="B10" s="117">
        <f>SUM(B11:B14)</f>
        <v>8543</v>
      </c>
      <c r="C10" s="117">
        <f>SUM(C11:C14)</f>
        <v>1624</v>
      </c>
      <c r="D10" s="117">
        <f>SUM(D11:D14)</f>
        <v>10167</v>
      </c>
      <c r="E10" s="39"/>
    </row>
    <row r="11" spans="1:5" ht="12.75">
      <c r="A11" s="27" t="s">
        <v>474</v>
      </c>
      <c r="B11" s="39">
        <v>2638</v>
      </c>
      <c r="C11" s="39">
        <v>614</v>
      </c>
      <c r="D11" s="39">
        <f t="shared" si="0"/>
        <v>3252</v>
      </c>
      <c r="E11" s="39"/>
    </row>
    <row r="12" spans="1:5" ht="12.75">
      <c r="A12" s="3" t="s">
        <v>475</v>
      </c>
      <c r="B12" s="39">
        <v>3618</v>
      </c>
      <c r="C12" s="39">
        <v>613</v>
      </c>
      <c r="D12" s="39">
        <f t="shared" si="0"/>
        <v>4231</v>
      </c>
      <c r="E12" s="39"/>
    </row>
    <row r="13" spans="1:5" ht="12.75">
      <c r="A13" s="3" t="s">
        <v>476</v>
      </c>
      <c r="B13" s="41">
        <v>1597</v>
      </c>
      <c r="C13" s="41">
        <v>252</v>
      </c>
      <c r="D13" s="39">
        <f t="shared" si="0"/>
        <v>1849</v>
      </c>
      <c r="E13" s="111"/>
    </row>
    <row r="14" spans="1:5" ht="12.75">
      <c r="A14" s="3" t="s">
        <v>477</v>
      </c>
      <c r="B14" s="41">
        <v>690</v>
      </c>
      <c r="C14" s="41">
        <v>145</v>
      </c>
      <c r="D14" s="41">
        <f>SUM(B14:C14)</f>
        <v>835</v>
      </c>
      <c r="E14" s="111"/>
    </row>
    <row r="15" spans="1:5" s="118" customFormat="1" ht="16.5" customHeight="1">
      <c r="A15" s="81" t="s">
        <v>20</v>
      </c>
      <c r="B15" s="111">
        <f>SUM(B16:B19)</f>
        <v>9309</v>
      </c>
      <c r="C15" s="111">
        <f>SUM(C16:C19)</f>
        <v>1746</v>
      </c>
      <c r="D15" s="111">
        <f>SUM(D16:D19)</f>
        <v>11055</v>
      </c>
      <c r="E15" s="111"/>
    </row>
    <row r="16" spans="1:5" ht="12.75">
      <c r="A16" s="27" t="s">
        <v>474</v>
      </c>
      <c r="B16" s="41">
        <f>B11+B6</f>
        <v>2840</v>
      </c>
      <c r="C16" s="41">
        <f>C11+C6</f>
        <v>656</v>
      </c>
      <c r="D16" s="41">
        <f>D11+D6</f>
        <v>3496</v>
      </c>
      <c r="E16" s="111"/>
    </row>
    <row r="17" spans="1:5" ht="12.75">
      <c r="A17" s="3" t="s">
        <v>475</v>
      </c>
      <c r="B17" s="41">
        <f aca="true" t="shared" si="1" ref="B17:D19">B12+B7</f>
        <v>3902</v>
      </c>
      <c r="C17" s="41">
        <f t="shared" si="1"/>
        <v>666</v>
      </c>
      <c r="D17" s="41">
        <f t="shared" si="1"/>
        <v>4568</v>
      </c>
      <c r="E17" s="111"/>
    </row>
    <row r="18" spans="1:5" ht="12.75">
      <c r="A18" s="3" t="s">
        <v>476</v>
      </c>
      <c r="B18" s="41">
        <f t="shared" si="1"/>
        <v>1764</v>
      </c>
      <c r="C18" s="41">
        <f t="shared" si="1"/>
        <v>273</v>
      </c>
      <c r="D18" s="41">
        <f t="shared" si="1"/>
        <v>2037</v>
      </c>
      <c r="E18" s="111"/>
    </row>
    <row r="19" spans="1:5" ht="12.75">
      <c r="A19" s="160" t="s">
        <v>477</v>
      </c>
      <c r="B19" s="43">
        <f t="shared" si="1"/>
        <v>803</v>
      </c>
      <c r="C19" s="43">
        <f t="shared" si="1"/>
        <v>151</v>
      </c>
      <c r="D19" s="43">
        <f t="shared" si="1"/>
        <v>954</v>
      </c>
      <c r="E19" s="39"/>
    </row>
    <row r="20" spans="1:5" ht="23.25" customHeight="1">
      <c r="A20" s="147"/>
      <c r="B20" s="41"/>
      <c r="C20" s="41"/>
      <c r="D20" s="41"/>
      <c r="E20" s="41"/>
    </row>
    <row r="21" spans="1:5" ht="12.75">
      <c r="A21" s="161"/>
      <c r="B21" s="162"/>
      <c r="C21" s="162"/>
      <c r="D21" s="162"/>
      <c r="E21" s="162"/>
    </row>
    <row r="22" spans="1:5" ht="12.75">
      <c r="A22" s="32"/>
      <c r="B22" s="39"/>
      <c r="C22" s="39"/>
      <c r="D22" s="39"/>
      <c r="E22" s="39"/>
    </row>
    <row r="23" spans="1:5" ht="12.75">
      <c r="A23" s="32"/>
      <c r="B23" s="39"/>
      <c r="C23" s="39"/>
      <c r="D23" s="39"/>
      <c r="E23" s="39"/>
    </row>
    <row r="24" spans="1:5" ht="28.5" customHeight="1">
      <c r="A24" s="204" t="s">
        <v>449</v>
      </c>
      <c r="B24" s="205"/>
      <c r="C24" s="205"/>
      <c r="D24" s="205"/>
      <c r="E24" s="15"/>
    </row>
    <row r="25" spans="1:5" ht="7.5" customHeight="1">
      <c r="A25" s="69"/>
      <c r="B25" s="70"/>
      <c r="C25" s="70"/>
      <c r="D25" s="70"/>
      <c r="E25" s="70"/>
    </row>
    <row r="26" spans="1:5" ht="27" customHeight="1">
      <c r="A26" s="207" t="s">
        <v>450</v>
      </c>
      <c r="B26" s="207"/>
      <c r="C26" s="207"/>
      <c r="D26" s="207"/>
      <c r="E26" s="16"/>
    </row>
    <row r="27" spans="1:5" ht="27" customHeight="1">
      <c r="A27" s="72" t="s">
        <v>415</v>
      </c>
      <c r="B27" s="54" t="s">
        <v>39</v>
      </c>
      <c r="C27" s="54" t="s">
        <v>40</v>
      </c>
      <c r="D27" s="54" t="s">
        <v>19</v>
      </c>
      <c r="E27" s="49"/>
    </row>
    <row r="28" spans="1:5" ht="18.75" customHeight="1">
      <c r="A28" s="163" t="s">
        <v>16</v>
      </c>
      <c r="B28" s="121">
        <f>SUM(B29:B32)</f>
        <v>3.288</v>
      </c>
      <c r="C28" s="121">
        <f>SUM(C29:C32)</f>
        <v>0.454</v>
      </c>
      <c r="D28" s="121">
        <f>SUM(D29:D32)</f>
        <v>3.742</v>
      </c>
      <c r="E28" s="121"/>
    </row>
    <row r="29" spans="1:5" ht="12.75">
      <c r="A29" s="27" t="s">
        <v>474</v>
      </c>
      <c r="B29" s="50">
        <v>0.51</v>
      </c>
      <c r="C29" s="50">
        <v>0.104</v>
      </c>
      <c r="D29" s="50">
        <f>SUM(B29:C29)</f>
        <v>0.614</v>
      </c>
      <c r="E29" s="50"/>
    </row>
    <row r="30" spans="1:5" ht="12.75">
      <c r="A30" s="3" t="s">
        <v>475</v>
      </c>
      <c r="B30" s="50">
        <v>1.238</v>
      </c>
      <c r="C30" s="50">
        <v>0.225</v>
      </c>
      <c r="D30" s="50">
        <f>SUM(B30:C30)</f>
        <v>1.463</v>
      </c>
      <c r="E30" s="50"/>
    </row>
    <row r="31" spans="1:5" ht="12.75">
      <c r="A31" s="3" t="s">
        <v>476</v>
      </c>
      <c r="B31" s="50">
        <v>0.781</v>
      </c>
      <c r="C31" s="50">
        <v>0.088</v>
      </c>
      <c r="D31" s="50">
        <f>SUM(B31:C31)</f>
        <v>0.869</v>
      </c>
      <c r="E31" s="121"/>
    </row>
    <row r="32" spans="1:5" ht="12.75">
      <c r="A32" s="3" t="s">
        <v>477</v>
      </c>
      <c r="B32" s="50">
        <v>0.759</v>
      </c>
      <c r="C32" s="50">
        <v>0.037</v>
      </c>
      <c r="D32" s="50">
        <f>SUM(B32:C32)</f>
        <v>0.796</v>
      </c>
      <c r="E32" s="50"/>
    </row>
    <row r="33" spans="1:5" ht="16.5" customHeight="1">
      <c r="A33" s="81" t="s">
        <v>17</v>
      </c>
      <c r="B33" s="121">
        <f>SUM(B34:B37)</f>
        <v>29.581</v>
      </c>
      <c r="C33" s="121">
        <f>SUM(C34:C37)</f>
        <v>5.3069999999999995</v>
      </c>
      <c r="D33" s="121">
        <f>SUM(D34:D37)</f>
        <v>34.888</v>
      </c>
      <c r="E33" s="50"/>
    </row>
    <row r="34" spans="1:4" ht="12.75">
      <c r="A34" s="27" t="s">
        <v>474</v>
      </c>
      <c r="B34" s="50">
        <v>5.801</v>
      </c>
      <c r="C34" s="50">
        <v>1.358</v>
      </c>
      <c r="D34" s="50">
        <f>SUM(B34:C34)</f>
        <v>7.159000000000001</v>
      </c>
    </row>
    <row r="35" spans="1:5" ht="12.75">
      <c r="A35" s="3" t="s">
        <v>475</v>
      </c>
      <c r="B35" s="50">
        <v>13.19</v>
      </c>
      <c r="C35" s="50">
        <v>2.102</v>
      </c>
      <c r="D35" s="50">
        <f>SUM(B35:C35)</f>
        <v>15.292</v>
      </c>
      <c r="E35" s="122"/>
    </row>
    <row r="36" spans="1:5" ht="12.75">
      <c r="A36" s="3" t="s">
        <v>476</v>
      </c>
      <c r="B36" s="50">
        <v>6.924</v>
      </c>
      <c r="C36" s="50">
        <v>1.047</v>
      </c>
      <c r="D36" s="50">
        <f>SUM(B36:C36)</f>
        <v>7.971</v>
      </c>
      <c r="E36" s="122"/>
    </row>
    <row r="37" spans="1:5" ht="12.75">
      <c r="A37" s="3" t="s">
        <v>477</v>
      </c>
      <c r="B37" s="63">
        <v>3.666</v>
      </c>
      <c r="C37" s="63">
        <v>0.8</v>
      </c>
      <c r="D37" s="63">
        <f>SUM(B37:C37)</f>
        <v>4.466</v>
      </c>
      <c r="E37" s="50"/>
    </row>
    <row r="38" spans="1:5" ht="16.5" customHeight="1">
      <c r="A38" s="81" t="s">
        <v>401</v>
      </c>
      <c r="B38" s="122">
        <f>SUM(B39:B42)</f>
        <v>32.86899999999999</v>
      </c>
      <c r="C38" s="122">
        <f>SUM(C39:C42)</f>
        <v>5.761</v>
      </c>
      <c r="D38" s="122">
        <f>SUM(D39:D42)</f>
        <v>38.629999999999995</v>
      </c>
      <c r="E38" s="50"/>
    </row>
    <row r="39" spans="1:5" ht="12.75">
      <c r="A39" s="27" t="s">
        <v>474</v>
      </c>
      <c r="B39" s="63">
        <f>B29+B34</f>
        <v>6.311</v>
      </c>
      <c r="C39" s="63">
        <f>C29+C34</f>
        <v>1.4620000000000002</v>
      </c>
      <c r="D39" s="63">
        <f>D29+D34</f>
        <v>7.773000000000001</v>
      </c>
      <c r="E39" s="50"/>
    </row>
    <row r="40" spans="1:5" ht="12.75">
      <c r="A40" s="3" t="s">
        <v>475</v>
      </c>
      <c r="B40" s="63">
        <f aca="true" t="shared" si="2" ref="B40:D42">B30+B35</f>
        <v>14.427999999999999</v>
      </c>
      <c r="C40" s="63">
        <f t="shared" si="2"/>
        <v>2.327</v>
      </c>
      <c r="D40" s="63">
        <f t="shared" si="2"/>
        <v>16.755</v>
      </c>
      <c r="E40" s="50"/>
    </row>
    <row r="41" spans="1:5" ht="12.75">
      <c r="A41" s="3" t="s">
        <v>476</v>
      </c>
      <c r="B41" s="63">
        <f t="shared" si="2"/>
        <v>7.705</v>
      </c>
      <c r="C41" s="63">
        <f t="shared" si="2"/>
        <v>1.135</v>
      </c>
      <c r="D41" s="63">
        <f t="shared" si="2"/>
        <v>8.84</v>
      </c>
      <c r="E41" s="50"/>
    </row>
    <row r="42" spans="1:5" ht="12.75">
      <c r="A42" s="160" t="s">
        <v>477</v>
      </c>
      <c r="B42" s="104">
        <f t="shared" si="2"/>
        <v>4.425</v>
      </c>
      <c r="C42" s="104">
        <f t="shared" si="2"/>
        <v>0.8370000000000001</v>
      </c>
      <c r="D42" s="104">
        <f t="shared" si="2"/>
        <v>5.2620000000000005</v>
      </c>
      <c r="E42" s="50"/>
    </row>
    <row r="43" spans="1:5" ht="24" customHeight="1">
      <c r="A43" s="147"/>
      <c r="B43" s="41"/>
      <c r="C43" s="41"/>
      <c r="D43" s="41"/>
      <c r="E43" s="41"/>
    </row>
  </sheetData>
  <mergeCells count="4">
    <mergeCell ref="A26:D26"/>
    <mergeCell ref="A1:D1"/>
    <mergeCell ref="A3:D3"/>
    <mergeCell ref="A24:D24"/>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31"/>
  <sheetViews>
    <sheetView tabSelected="1" workbookViewId="0" topLeftCell="A1">
      <selection activeCell="G14" sqref="G14"/>
    </sheetView>
  </sheetViews>
  <sheetFormatPr defaultColWidth="9.140625" defaultRowHeight="12.75"/>
  <cols>
    <col min="1" max="1" width="21.28125" style="0" customWidth="1"/>
    <col min="2" max="5" width="13.140625" style="0" customWidth="1"/>
  </cols>
  <sheetData>
    <row r="1" spans="1:5" ht="27" customHeight="1">
      <c r="A1" s="204" t="s">
        <v>478</v>
      </c>
      <c r="B1" s="205"/>
      <c r="C1" s="205"/>
      <c r="D1" s="205"/>
      <c r="E1" s="203"/>
    </row>
    <row r="2" spans="1:5" ht="7.5" customHeight="1">
      <c r="A2" s="69" t="s">
        <v>396</v>
      </c>
      <c r="B2" s="70"/>
      <c r="C2" s="70"/>
      <c r="D2" s="70"/>
      <c r="E2" s="70"/>
    </row>
    <row r="3" spans="1:5" ht="27" customHeight="1">
      <c r="A3" s="207" t="s">
        <v>451</v>
      </c>
      <c r="B3" s="207"/>
      <c r="C3" s="207"/>
      <c r="D3" s="207"/>
      <c r="E3" s="16"/>
    </row>
    <row r="4" spans="1:5" ht="16.5" customHeight="1">
      <c r="A4" s="72" t="s">
        <v>417</v>
      </c>
      <c r="B4" s="54" t="s">
        <v>5</v>
      </c>
      <c r="C4" s="54" t="s">
        <v>6</v>
      </c>
      <c r="D4" s="54" t="s">
        <v>1</v>
      </c>
      <c r="E4" s="49"/>
    </row>
    <row r="5" spans="1:5" ht="18.75" customHeight="1">
      <c r="A5" s="20" t="s">
        <v>405</v>
      </c>
      <c r="B5" s="39">
        <v>7</v>
      </c>
      <c r="C5" s="38" t="s">
        <v>21</v>
      </c>
      <c r="D5" s="39">
        <f aca="true" t="shared" si="0" ref="D5:D11">SUM(B5:C5)</f>
        <v>7</v>
      </c>
      <c r="E5" s="117"/>
    </row>
    <row r="6" spans="1:5" ht="12.75">
      <c r="A6" s="27" t="s">
        <v>7</v>
      </c>
      <c r="B6" s="39">
        <v>1528</v>
      </c>
      <c r="C6" s="39">
        <v>217</v>
      </c>
      <c r="D6" s="39">
        <f t="shared" si="0"/>
        <v>1745</v>
      </c>
      <c r="E6" s="39"/>
    </row>
    <row r="7" spans="1:5" ht="12.75">
      <c r="A7" s="3" t="s">
        <v>8</v>
      </c>
      <c r="B7" s="39">
        <v>2421</v>
      </c>
      <c r="C7" s="39">
        <v>383</v>
      </c>
      <c r="D7" s="39">
        <f t="shared" si="0"/>
        <v>2804</v>
      </c>
      <c r="E7" s="39"/>
    </row>
    <row r="8" spans="1:5" ht="12.75">
      <c r="A8" s="3" t="s">
        <v>9</v>
      </c>
      <c r="B8" s="39">
        <v>2498</v>
      </c>
      <c r="C8" s="39">
        <v>443</v>
      </c>
      <c r="D8" s="39">
        <f t="shared" si="0"/>
        <v>2941</v>
      </c>
      <c r="E8" s="117"/>
    </row>
    <row r="9" spans="1:5" ht="12.75">
      <c r="A9" s="3" t="s">
        <v>10</v>
      </c>
      <c r="B9" s="39">
        <v>1791</v>
      </c>
      <c r="C9" s="38">
        <v>403</v>
      </c>
      <c r="D9" s="39">
        <f t="shared" si="0"/>
        <v>2194</v>
      </c>
      <c r="E9" s="39"/>
    </row>
    <row r="10" spans="1:5" ht="12.75">
      <c r="A10" s="3" t="s">
        <v>11</v>
      </c>
      <c r="B10" s="39">
        <v>778</v>
      </c>
      <c r="C10" s="39">
        <v>206</v>
      </c>
      <c r="D10" s="39">
        <f t="shared" si="0"/>
        <v>984</v>
      </c>
      <c r="E10" s="39"/>
    </row>
    <row r="11" spans="1:5" ht="12.75">
      <c r="A11" s="3" t="s">
        <v>12</v>
      </c>
      <c r="B11" s="100">
        <v>173</v>
      </c>
      <c r="C11" s="100">
        <v>67</v>
      </c>
      <c r="D11" s="39">
        <f t="shared" si="0"/>
        <v>240</v>
      </c>
      <c r="E11" s="111"/>
    </row>
    <row r="12" spans="1:5" ht="16.5" customHeight="1">
      <c r="A12" s="156" t="s">
        <v>1</v>
      </c>
      <c r="B12" s="157">
        <f>SUM(B5:B11)</f>
        <v>9196</v>
      </c>
      <c r="C12" s="157">
        <f>SUM(C5:C11)</f>
        <v>1719</v>
      </c>
      <c r="D12" s="157">
        <f>SUM(D5:D11)</f>
        <v>10915</v>
      </c>
      <c r="E12" s="165" t="s">
        <v>47</v>
      </c>
    </row>
    <row r="13" spans="1:5" ht="24" customHeight="1">
      <c r="A13" s="166"/>
      <c r="B13" s="41"/>
      <c r="C13" s="41"/>
      <c r="D13" s="41"/>
      <c r="E13" s="41"/>
    </row>
    <row r="14" spans="1:5" ht="70.5" customHeight="1">
      <c r="A14" s="211" t="s">
        <v>479</v>
      </c>
      <c r="B14" s="225"/>
      <c r="C14" s="225"/>
      <c r="D14" s="225"/>
      <c r="E14" s="226"/>
    </row>
    <row r="15" spans="1:5" ht="12.75">
      <c r="A15" s="32"/>
      <c r="B15" s="39"/>
      <c r="C15" s="39"/>
      <c r="D15" s="39"/>
      <c r="E15" s="39"/>
    </row>
    <row r="16" spans="1:5" ht="12.75">
      <c r="A16" s="32"/>
      <c r="B16" s="39"/>
      <c r="C16" s="39"/>
      <c r="D16" s="39"/>
      <c r="E16" s="39"/>
    </row>
    <row r="17" spans="1:5" ht="12.75" customHeight="1">
      <c r="A17" s="17"/>
      <c r="B17" s="16"/>
      <c r="C17" s="16"/>
      <c r="D17" s="16"/>
      <c r="E17" s="15"/>
    </row>
    <row r="18" spans="1:6" ht="29.25" customHeight="1">
      <c r="A18" s="204" t="s">
        <v>452</v>
      </c>
      <c r="B18" s="205"/>
      <c r="C18" s="205"/>
      <c r="D18" s="205"/>
      <c r="E18" s="205"/>
      <c r="F18" s="203"/>
    </row>
    <row r="19" spans="1:5" ht="7.5" customHeight="1">
      <c r="A19" s="69" t="s">
        <v>396</v>
      </c>
      <c r="B19" s="70"/>
      <c r="C19" s="70"/>
      <c r="D19" s="70"/>
      <c r="E19" s="16"/>
    </row>
    <row r="20" spans="1:5" ht="27" customHeight="1">
      <c r="A20" s="207" t="s">
        <v>453</v>
      </c>
      <c r="B20" s="207"/>
      <c r="C20" s="207"/>
      <c r="D20" s="207"/>
      <c r="E20" s="207"/>
    </row>
    <row r="21" spans="1:5" ht="16.5" customHeight="1">
      <c r="A21" s="72" t="s">
        <v>417</v>
      </c>
      <c r="B21" s="78" t="s">
        <v>421</v>
      </c>
      <c r="C21" s="78" t="s">
        <v>422</v>
      </c>
      <c r="D21" s="78" t="s">
        <v>423</v>
      </c>
      <c r="E21" s="181" t="s">
        <v>1</v>
      </c>
    </row>
    <row r="22" spans="1:5" ht="18.75" customHeight="1">
      <c r="A22" s="179" t="s">
        <v>480</v>
      </c>
      <c r="B22" s="182">
        <v>3198</v>
      </c>
      <c r="C22" s="182">
        <v>3254</v>
      </c>
      <c r="D22" s="60" t="s">
        <v>21</v>
      </c>
      <c r="E22" s="4">
        <f>SUM(B22:D22)</f>
        <v>6452</v>
      </c>
    </row>
    <row r="23" spans="1:5" ht="12.75">
      <c r="A23" s="180" t="s">
        <v>481</v>
      </c>
      <c r="B23" s="183">
        <v>2880</v>
      </c>
      <c r="C23" s="183">
        <v>3071</v>
      </c>
      <c r="D23" s="4">
        <v>3</v>
      </c>
      <c r="E23" s="4">
        <f>SUM(B23:D23)</f>
        <v>5954</v>
      </c>
    </row>
    <row r="24" spans="1:5" ht="12.75">
      <c r="A24" s="164" t="s">
        <v>416</v>
      </c>
      <c r="B24" s="183">
        <v>1619</v>
      </c>
      <c r="C24" s="183">
        <v>1646</v>
      </c>
      <c r="D24" s="4">
        <v>4</v>
      </c>
      <c r="E24" s="4">
        <f>SUM(B24:D24)</f>
        <v>3269</v>
      </c>
    </row>
    <row r="25" spans="1:5" ht="12.75">
      <c r="A25" s="164" t="s">
        <v>418</v>
      </c>
      <c r="B25" s="183">
        <v>3336</v>
      </c>
      <c r="C25" s="183">
        <v>3598</v>
      </c>
      <c r="D25" s="4">
        <v>3</v>
      </c>
      <c r="E25" s="4">
        <f>SUM(B25:D25)</f>
        <v>6937</v>
      </c>
    </row>
    <row r="26" spans="1:5" ht="12.75">
      <c r="A26" s="156" t="s">
        <v>1</v>
      </c>
      <c r="B26" s="184">
        <f>SUM(B22:B25)</f>
        <v>11033</v>
      </c>
      <c r="C26" s="184">
        <f>SUM(C22:C25)</f>
        <v>11569</v>
      </c>
      <c r="D26" s="185">
        <f>SUM(D22:D25)</f>
        <v>10</v>
      </c>
      <c r="E26" s="185">
        <f>SUM(B26:D26)</f>
        <v>22612</v>
      </c>
    </row>
    <row r="27" spans="1:5" ht="24" customHeight="1">
      <c r="A27" s="147"/>
      <c r="B27" s="41"/>
      <c r="C27" s="41"/>
      <c r="D27" s="41"/>
      <c r="E27" s="41"/>
    </row>
    <row r="28" spans="1:5" ht="23.25" customHeight="1">
      <c r="A28" s="211"/>
      <c r="B28" s="205"/>
      <c r="C28" s="205"/>
      <c r="D28" s="205"/>
      <c r="E28" s="205"/>
    </row>
    <row r="29" spans="1:4" ht="12.75">
      <c r="A29" s="16"/>
      <c r="B29" s="16"/>
      <c r="C29" s="16"/>
      <c r="D29" s="16"/>
    </row>
    <row r="30" spans="1:4" ht="12.75">
      <c r="A30" s="16"/>
      <c r="B30" s="16"/>
      <c r="C30" s="16"/>
      <c r="D30" s="16"/>
    </row>
    <row r="31" spans="1:4" ht="12.75">
      <c r="A31" s="16"/>
      <c r="B31" s="16"/>
      <c r="C31" s="16"/>
      <c r="D31" s="16"/>
    </row>
  </sheetData>
  <mergeCells count="6">
    <mergeCell ref="A28:E28"/>
    <mergeCell ref="A3:D3"/>
    <mergeCell ref="A20:E20"/>
    <mergeCell ref="A1:E1"/>
    <mergeCell ref="A14:E14"/>
    <mergeCell ref="A18:F18"/>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68"/>
  <sheetViews>
    <sheetView workbookViewId="0" topLeftCell="A1">
      <selection activeCell="A1" sqref="A1:E1"/>
    </sheetView>
  </sheetViews>
  <sheetFormatPr defaultColWidth="9.140625" defaultRowHeight="12.75"/>
  <cols>
    <col min="1" max="1" width="21.421875" style="0" customWidth="1"/>
    <col min="2" max="5" width="14.281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204" t="s">
        <v>429</v>
      </c>
      <c r="B1" s="205"/>
      <c r="C1" s="205"/>
      <c r="D1" s="205"/>
      <c r="E1" s="205"/>
      <c r="F1" s="15"/>
      <c r="G1" s="15"/>
      <c r="H1" s="15"/>
      <c r="I1" s="15"/>
    </row>
    <row r="2" spans="1:9" ht="7.5" customHeight="1">
      <c r="A2" s="69"/>
      <c r="B2" s="70"/>
      <c r="C2" s="70"/>
      <c r="D2" s="70"/>
      <c r="E2" s="70"/>
      <c r="F2" s="70"/>
      <c r="G2" s="70"/>
      <c r="H2" s="70"/>
      <c r="I2" s="70"/>
    </row>
    <row r="3" spans="1:9" ht="27" customHeight="1">
      <c r="A3" s="207" t="s">
        <v>431</v>
      </c>
      <c r="B3" s="207"/>
      <c r="C3" s="207"/>
      <c r="D3" s="207"/>
      <c r="E3" s="207"/>
      <c r="F3" s="16"/>
      <c r="G3" s="73"/>
      <c r="H3" s="73"/>
      <c r="I3" s="73"/>
    </row>
    <row r="4" spans="1:9" ht="27.75" customHeight="1">
      <c r="A4" s="72" t="s">
        <v>43</v>
      </c>
      <c r="B4" s="54" t="s">
        <v>23</v>
      </c>
      <c r="C4" s="54" t="s">
        <v>29</v>
      </c>
      <c r="D4" s="54" t="s">
        <v>24</v>
      </c>
      <c r="E4" s="54" t="s">
        <v>19</v>
      </c>
      <c r="F4" s="49"/>
      <c r="G4" s="35"/>
      <c r="H4" s="35"/>
      <c r="I4" s="35"/>
    </row>
    <row r="5" spans="1:9" s="118" customFormat="1" ht="18.75" customHeight="1">
      <c r="A5" s="110" t="s">
        <v>5</v>
      </c>
      <c r="B5" s="117">
        <f>SUM(B6:B7)</f>
        <v>10319</v>
      </c>
      <c r="C5" s="117">
        <f>SUM(C6:C7)</f>
        <v>2343</v>
      </c>
      <c r="D5" s="117">
        <f>SUM(D6:D7)</f>
        <v>193</v>
      </c>
      <c r="E5" s="117">
        <f>SUM(E6:E7)</f>
        <v>12855</v>
      </c>
      <c r="F5" s="119"/>
      <c r="G5" s="120"/>
      <c r="H5" s="23"/>
      <c r="I5" s="120"/>
    </row>
    <row r="6" spans="1:10" ht="12.75" customHeight="1">
      <c r="A6" s="32" t="s">
        <v>42</v>
      </c>
      <c r="B6" s="39">
        <v>7006</v>
      </c>
      <c r="C6" s="39">
        <v>744</v>
      </c>
      <c r="D6" s="39">
        <v>107</v>
      </c>
      <c r="E6" s="39">
        <f>SUM(B6:D6)</f>
        <v>7857</v>
      </c>
      <c r="F6" s="39"/>
      <c r="G6" s="27"/>
      <c r="H6" s="27"/>
      <c r="I6" s="27"/>
      <c r="J6" s="27"/>
    </row>
    <row r="7" spans="1:10" ht="12.75" customHeight="1">
      <c r="A7" s="32" t="s">
        <v>41</v>
      </c>
      <c r="B7" s="39">
        <v>3313</v>
      </c>
      <c r="C7" s="39">
        <v>1599</v>
      </c>
      <c r="D7" s="39">
        <v>86</v>
      </c>
      <c r="E7" s="39">
        <f aca="true" t="shared" si="0" ref="E7:E15">SUM(B7:D7)</f>
        <v>4998</v>
      </c>
      <c r="F7" s="39"/>
      <c r="G7" s="27"/>
      <c r="H7" s="27"/>
      <c r="I7" s="27"/>
      <c r="J7" s="27"/>
    </row>
    <row r="8" spans="1:10" ht="12.75" customHeight="1">
      <c r="A8" s="32" t="s">
        <v>427</v>
      </c>
      <c r="B8" s="39">
        <v>7413</v>
      </c>
      <c r="C8" s="39">
        <v>1722</v>
      </c>
      <c r="D8" s="39">
        <v>127</v>
      </c>
      <c r="E8" s="39">
        <f t="shared" si="0"/>
        <v>9262</v>
      </c>
      <c r="F8" s="39"/>
      <c r="G8" s="27"/>
      <c r="H8" s="27"/>
      <c r="I8" s="27"/>
      <c r="J8" s="27"/>
    </row>
    <row r="9" spans="1:10" s="118" customFormat="1" ht="16.5" customHeight="1">
      <c r="A9" s="110" t="s">
        <v>6</v>
      </c>
      <c r="B9" s="117">
        <f>SUM(B10:B11)</f>
        <v>3644</v>
      </c>
      <c r="C9" s="117">
        <f>SUM(C10:C11)</f>
        <v>552</v>
      </c>
      <c r="D9" s="117">
        <f>SUM(D10:D11)</f>
        <v>85</v>
      </c>
      <c r="E9" s="117">
        <f>SUM(B9:D9)</f>
        <v>4281</v>
      </c>
      <c r="F9" s="117"/>
      <c r="G9" s="28"/>
      <c r="H9" s="28"/>
      <c r="I9" s="28"/>
      <c r="J9" s="28"/>
    </row>
    <row r="10" spans="1:10" ht="12.75" customHeight="1">
      <c r="A10" s="32" t="s">
        <v>42</v>
      </c>
      <c r="B10" s="39">
        <v>2335</v>
      </c>
      <c r="C10" s="39">
        <v>131</v>
      </c>
      <c r="D10" s="39">
        <v>40</v>
      </c>
      <c r="E10" s="39">
        <f t="shared" si="0"/>
        <v>2506</v>
      </c>
      <c r="F10" s="39"/>
      <c r="G10" s="27"/>
      <c r="H10" s="27"/>
      <c r="I10" s="27"/>
      <c r="J10" s="27"/>
    </row>
    <row r="11" spans="1:10" ht="12.75" customHeight="1">
      <c r="A11" s="32" t="s">
        <v>41</v>
      </c>
      <c r="B11" s="39">
        <v>1309</v>
      </c>
      <c r="C11" s="39">
        <v>421</v>
      </c>
      <c r="D11" s="39">
        <v>45</v>
      </c>
      <c r="E11" s="39">
        <f t="shared" si="0"/>
        <v>1775</v>
      </c>
      <c r="F11" s="39"/>
      <c r="G11" s="27"/>
      <c r="H11" s="27"/>
      <c r="I11" s="27"/>
      <c r="J11" s="27"/>
    </row>
    <row r="12" spans="1:10" ht="12.75" customHeight="1">
      <c r="A12" s="32" t="s">
        <v>427</v>
      </c>
      <c r="B12" s="39">
        <v>1443</v>
      </c>
      <c r="C12" s="39">
        <v>262</v>
      </c>
      <c r="D12" s="39">
        <v>24</v>
      </c>
      <c r="E12" s="39">
        <f t="shared" si="0"/>
        <v>1729</v>
      </c>
      <c r="F12" s="39"/>
      <c r="G12" s="27"/>
      <c r="H12" s="27"/>
      <c r="I12" s="27"/>
      <c r="J12" s="27"/>
    </row>
    <row r="13" spans="1:10" s="118" customFormat="1" ht="16.5" customHeight="1">
      <c r="A13" s="110" t="s">
        <v>20</v>
      </c>
      <c r="B13" s="111">
        <f aca="true" t="shared" si="1" ref="B13:D15">B5+B9</f>
        <v>13963</v>
      </c>
      <c r="C13" s="111">
        <f t="shared" si="1"/>
        <v>2895</v>
      </c>
      <c r="D13" s="111">
        <f t="shared" si="1"/>
        <v>278</v>
      </c>
      <c r="E13" s="111">
        <f>SUM(B13:D13)</f>
        <v>17136</v>
      </c>
      <c r="F13" s="117"/>
      <c r="G13" s="28"/>
      <c r="H13" s="28"/>
      <c r="I13" s="28"/>
      <c r="J13" s="28"/>
    </row>
    <row r="14" spans="1:10" ht="12.75" customHeight="1">
      <c r="A14" s="32" t="s">
        <v>42</v>
      </c>
      <c r="B14" s="39">
        <f t="shared" si="1"/>
        <v>9341</v>
      </c>
      <c r="C14" s="39">
        <f t="shared" si="1"/>
        <v>875</v>
      </c>
      <c r="D14" s="39">
        <f t="shared" si="1"/>
        <v>147</v>
      </c>
      <c r="E14" s="39">
        <f t="shared" si="0"/>
        <v>10363</v>
      </c>
      <c r="F14" s="39"/>
      <c r="G14" s="27"/>
      <c r="H14" s="27"/>
      <c r="I14" s="27"/>
      <c r="J14" s="27"/>
    </row>
    <row r="15" spans="1:10" ht="12.75" customHeight="1">
      <c r="A15" s="94" t="s">
        <v>41</v>
      </c>
      <c r="B15" s="41">
        <f t="shared" si="1"/>
        <v>4622</v>
      </c>
      <c r="C15" s="41">
        <f t="shared" si="1"/>
        <v>2020</v>
      </c>
      <c r="D15" s="41">
        <f t="shared" si="1"/>
        <v>131</v>
      </c>
      <c r="E15" s="41">
        <f t="shared" si="0"/>
        <v>6773</v>
      </c>
      <c r="F15" s="39"/>
      <c r="G15" s="27"/>
      <c r="H15" s="27"/>
      <c r="I15" s="27"/>
      <c r="J15" s="27"/>
    </row>
    <row r="16" spans="1:10" ht="12.75" customHeight="1">
      <c r="A16" s="33" t="s">
        <v>428</v>
      </c>
      <c r="B16" s="43">
        <f>B8+B12</f>
        <v>8856</v>
      </c>
      <c r="C16" s="43">
        <f>C8+C12</f>
        <v>1984</v>
      </c>
      <c r="D16" s="43">
        <f>D8+D12</f>
        <v>151</v>
      </c>
      <c r="E16" s="43">
        <f>E8+E12</f>
        <v>10991</v>
      </c>
      <c r="F16" s="39"/>
      <c r="G16" s="27"/>
      <c r="H16" s="27"/>
      <c r="I16" s="27"/>
      <c r="J16" s="27"/>
    </row>
    <row r="17" spans="1:10" ht="24" customHeight="1">
      <c r="A17" s="94"/>
      <c r="B17" s="41"/>
      <c r="C17" s="41"/>
      <c r="D17" s="41"/>
      <c r="E17" s="41"/>
      <c r="F17" s="39"/>
      <c r="G17" s="27"/>
      <c r="H17" s="27"/>
      <c r="I17" s="27"/>
      <c r="J17" s="27"/>
    </row>
    <row r="18" spans="1:10" ht="12.75" customHeight="1">
      <c r="A18" s="211"/>
      <c r="B18" s="212"/>
      <c r="C18" s="212"/>
      <c r="D18" s="212"/>
      <c r="E18" s="212"/>
      <c r="F18" s="39"/>
      <c r="G18" s="27"/>
      <c r="H18" s="27"/>
      <c r="I18" s="27"/>
      <c r="J18" s="27"/>
    </row>
    <row r="19" spans="1:10" ht="12.75">
      <c r="A19" s="32"/>
      <c r="B19" s="39"/>
      <c r="C19" s="39"/>
      <c r="D19" s="39"/>
      <c r="E19" s="39"/>
      <c r="F19" s="39"/>
      <c r="G19" s="27"/>
      <c r="H19" s="27"/>
      <c r="I19" s="27"/>
      <c r="J19" s="27"/>
    </row>
    <row r="20" spans="1:10" ht="12.75">
      <c r="A20" s="32"/>
      <c r="B20" s="39"/>
      <c r="C20" s="39"/>
      <c r="D20" s="39"/>
      <c r="E20" s="39"/>
      <c r="F20" s="39"/>
      <c r="G20" s="27"/>
      <c r="H20" s="27"/>
      <c r="I20" s="27"/>
      <c r="J20" s="27"/>
    </row>
    <row r="21" spans="1:10" ht="27" customHeight="1">
      <c r="A21" s="204" t="s">
        <v>430</v>
      </c>
      <c r="B21" s="205"/>
      <c r="C21" s="205"/>
      <c r="D21" s="205"/>
      <c r="E21" s="205"/>
      <c r="F21" s="39"/>
      <c r="G21" s="27"/>
      <c r="H21" s="27"/>
      <c r="I21" s="27"/>
      <c r="J21" s="27"/>
    </row>
    <row r="22" spans="1:10" ht="7.5" customHeight="1">
      <c r="A22" s="69"/>
      <c r="B22" s="70"/>
      <c r="C22" s="70"/>
      <c r="D22" s="70"/>
      <c r="E22" s="70"/>
      <c r="F22" s="39"/>
      <c r="G22" s="27"/>
      <c r="H22" s="27"/>
      <c r="I22" s="27"/>
      <c r="J22" s="27"/>
    </row>
    <row r="23" spans="1:10" ht="27" customHeight="1">
      <c r="A23" s="207" t="s">
        <v>432</v>
      </c>
      <c r="B23" s="207"/>
      <c r="C23" s="207"/>
      <c r="D23" s="207"/>
      <c r="E23" s="210"/>
      <c r="F23" s="39"/>
      <c r="G23" s="27"/>
      <c r="H23" s="27"/>
      <c r="I23" s="27"/>
      <c r="J23" s="27"/>
    </row>
    <row r="24" spans="1:10" ht="27.75" customHeight="1">
      <c r="A24" s="72" t="s">
        <v>43</v>
      </c>
      <c r="B24" s="54" t="s">
        <v>23</v>
      </c>
      <c r="C24" s="54" t="s">
        <v>29</v>
      </c>
      <c r="D24" s="54" t="s">
        <v>24</v>
      </c>
      <c r="E24" s="54" t="s">
        <v>19</v>
      </c>
      <c r="F24" s="39"/>
      <c r="G24" s="27"/>
      <c r="H24" s="27"/>
      <c r="I24" s="27"/>
      <c r="J24" s="27"/>
    </row>
    <row r="25" spans="1:10" s="118" customFormat="1" ht="18.75" customHeight="1">
      <c r="A25" s="110" t="s">
        <v>5</v>
      </c>
      <c r="B25" s="121">
        <f>SUM(B26:B28)</f>
        <v>388.266</v>
      </c>
      <c r="C25" s="121">
        <f>SUM(C26:C28)</f>
        <v>95.22500000000001</v>
      </c>
      <c r="D25" s="121">
        <f>SUM(D26:D28)</f>
        <v>6.476999999999999</v>
      </c>
      <c r="E25" s="121">
        <f aca="true" t="shared" si="2" ref="E25:E36">SUM(B25:D25)</f>
        <v>489.968</v>
      </c>
      <c r="F25" s="122"/>
      <c r="G25" s="28"/>
      <c r="H25" s="28"/>
      <c r="I25" s="28"/>
      <c r="J25" s="28"/>
    </row>
    <row r="26" spans="1:10" ht="12.75" customHeight="1">
      <c r="A26" s="32" t="s">
        <v>42</v>
      </c>
      <c r="B26" s="50">
        <v>225.803</v>
      </c>
      <c r="C26" s="158">
        <v>23.431</v>
      </c>
      <c r="D26" s="50">
        <v>2.94</v>
      </c>
      <c r="E26" s="50">
        <f t="shared" si="2"/>
        <v>252.174</v>
      </c>
      <c r="F26" s="63"/>
      <c r="G26" s="27"/>
      <c r="H26" s="27"/>
      <c r="I26" s="27"/>
      <c r="J26" s="27"/>
    </row>
    <row r="27" spans="1:10" ht="12.75" customHeight="1">
      <c r="A27" s="32" t="s">
        <v>41</v>
      </c>
      <c r="B27" s="50">
        <v>136.247</v>
      </c>
      <c r="C27" s="50">
        <v>65.504</v>
      </c>
      <c r="D27" s="50">
        <v>3.171</v>
      </c>
      <c r="E27" s="50">
        <f t="shared" si="2"/>
        <v>204.92200000000003</v>
      </c>
      <c r="F27" s="63"/>
      <c r="G27" s="27"/>
      <c r="H27" s="27"/>
      <c r="I27" s="27"/>
      <c r="J27" s="27"/>
    </row>
    <row r="28" spans="1:10" ht="12.75" customHeight="1">
      <c r="A28" s="32" t="s">
        <v>427</v>
      </c>
      <c r="B28" s="50">
        <v>26.216</v>
      </c>
      <c r="C28" s="50">
        <v>6.29</v>
      </c>
      <c r="D28" s="50">
        <v>0.366</v>
      </c>
      <c r="E28" s="50">
        <f t="shared" si="2"/>
        <v>32.872</v>
      </c>
      <c r="F28" s="63"/>
      <c r="G28" s="27"/>
      <c r="H28" s="27"/>
      <c r="I28" s="27"/>
      <c r="J28" s="27"/>
    </row>
    <row r="29" spans="1:10" s="118" customFormat="1" ht="16.5" customHeight="1">
      <c r="A29" s="110" t="s">
        <v>6</v>
      </c>
      <c r="B29" s="121">
        <f>SUM(B30:B32)</f>
        <v>130.34</v>
      </c>
      <c r="C29" s="121">
        <f>SUM(C30:C32)</f>
        <v>21.015</v>
      </c>
      <c r="D29" s="121">
        <f>SUM(D30:D32)</f>
        <v>3.198</v>
      </c>
      <c r="E29" s="121">
        <f t="shared" si="2"/>
        <v>154.55300000000003</v>
      </c>
      <c r="F29" s="123"/>
      <c r="G29" s="28"/>
      <c r="H29" s="28"/>
      <c r="I29" s="28"/>
      <c r="J29" s="28"/>
    </row>
    <row r="30" spans="1:10" ht="12.75">
      <c r="A30" s="32" t="s">
        <v>42</v>
      </c>
      <c r="B30" s="50">
        <v>72.176</v>
      </c>
      <c r="C30" s="50">
        <v>3.85</v>
      </c>
      <c r="D30" s="50">
        <v>1.134</v>
      </c>
      <c r="E30" s="50">
        <f t="shared" si="2"/>
        <v>77.16</v>
      </c>
      <c r="F30" s="27"/>
      <c r="G30" s="27"/>
      <c r="H30" s="27"/>
      <c r="I30" s="27"/>
      <c r="J30" s="27"/>
    </row>
    <row r="31" spans="1:10" ht="12.75">
      <c r="A31" s="32" t="s">
        <v>41</v>
      </c>
      <c r="B31" s="50">
        <v>53.363</v>
      </c>
      <c r="C31" s="50">
        <v>16.299</v>
      </c>
      <c r="D31" s="50">
        <v>1.971</v>
      </c>
      <c r="E31" s="50">
        <f t="shared" si="2"/>
        <v>71.63300000000001</v>
      </c>
      <c r="F31" s="27"/>
      <c r="G31" s="27"/>
      <c r="H31" s="27"/>
      <c r="I31" s="27"/>
      <c r="J31" s="27"/>
    </row>
    <row r="32" spans="1:10" ht="12.75">
      <c r="A32" s="32" t="s">
        <v>427</v>
      </c>
      <c r="B32" s="50">
        <v>4.801</v>
      </c>
      <c r="C32" s="50">
        <v>0.866</v>
      </c>
      <c r="D32" s="50">
        <v>0.093</v>
      </c>
      <c r="E32" s="50">
        <f t="shared" si="2"/>
        <v>5.76</v>
      </c>
      <c r="F32" s="27"/>
      <c r="G32" s="27"/>
      <c r="H32" s="27"/>
      <c r="I32" s="27"/>
      <c r="J32" s="27"/>
    </row>
    <row r="33" spans="1:10" s="118" customFormat="1" ht="16.5" customHeight="1">
      <c r="A33" s="110" t="s">
        <v>401</v>
      </c>
      <c r="B33" s="122">
        <f aca="true" t="shared" si="3" ref="B33:D36">B25+B29</f>
        <v>518.606</v>
      </c>
      <c r="C33" s="122">
        <f t="shared" si="3"/>
        <v>116.24000000000001</v>
      </c>
      <c r="D33" s="122">
        <f t="shared" si="3"/>
        <v>9.674999999999999</v>
      </c>
      <c r="E33" s="122">
        <f t="shared" si="2"/>
        <v>644.521</v>
      </c>
      <c r="F33" s="28"/>
      <c r="G33" s="28"/>
      <c r="H33" s="28"/>
      <c r="I33" s="28"/>
      <c r="J33" s="28"/>
    </row>
    <row r="34" spans="1:10" ht="12.75">
      <c r="A34" s="32" t="s">
        <v>42</v>
      </c>
      <c r="B34" s="50">
        <f t="shared" si="3"/>
        <v>297.979</v>
      </c>
      <c r="C34" s="50">
        <f t="shared" si="3"/>
        <v>27.281000000000002</v>
      </c>
      <c r="D34" s="50">
        <f t="shared" si="3"/>
        <v>4.074</v>
      </c>
      <c r="E34" s="50">
        <f t="shared" si="2"/>
        <v>329.334</v>
      </c>
      <c r="F34" s="27"/>
      <c r="G34" s="27"/>
      <c r="H34" s="27"/>
      <c r="I34" s="27"/>
      <c r="J34" s="27"/>
    </row>
    <row r="35" spans="1:10" ht="12.75">
      <c r="A35" s="94" t="s">
        <v>41</v>
      </c>
      <c r="B35" s="63">
        <f t="shared" si="3"/>
        <v>189.61</v>
      </c>
      <c r="C35" s="63">
        <f t="shared" si="3"/>
        <v>81.803</v>
      </c>
      <c r="D35" s="63">
        <f t="shared" si="3"/>
        <v>5.1419999999999995</v>
      </c>
      <c r="E35" s="63">
        <f t="shared" si="2"/>
        <v>276.555</v>
      </c>
      <c r="F35" s="27"/>
      <c r="G35" s="27"/>
      <c r="H35" s="27"/>
      <c r="I35" s="27"/>
      <c r="J35" s="27"/>
    </row>
    <row r="36" spans="1:10" ht="12.75">
      <c r="A36" s="33" t="s">
        <v>427</v>
      </c>
      <c r="B36" s="104">
        <f t="shared" si="3"/>
        <v>31.017000000000003</v>
      </c>
      <c r="C36" s="104">
        <f t="shared" si="3"/>
        <v>7.156</v>
      </c>
      <c r="D36" s="104">
        <f t="shared" si="3"/>
        <v>0.45899999999999996</v>
      </c>
      <c r="E36" s="104">
        <f t="shared" si="2"/>
        <v>38.632000000000005</v>
      </c>
      <c r="F36" s="27"/>
      <c r="G36" s="27"/>
      <c r="H36" s="27"/>
      <c r="I36" s="27"/>
      <c r="J36" s="27"/>
    </row>
    <row r="37" spans="1:10" ht="24" customHeight="1">
      <c r="A37" s="94"/>
      <c r="B37" s="41"/>
      <c r="C37" s="41"/>
      <c r="D37" s="41"/>
      <c r="E37" s="41"/>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row r="54" spans="1:10" ht="12.75">
      <c r="A54" s="27"/>
      <c r="B54" s="27"/>
      <c r="C54" s="27"/>
      <c r="D54" s="27"/>
      <c r="E54" s="27"/>
      <c r="F54" s="27"/>
      <c r="G54" s="27"/>
      <c r="H54" s="27"/>
      <c r="I54" s="27"/>
      <c r="J54" s="27"/>
    </row>
    <row r="55" spans="1:10" ht="12.75">
      <c r="A55" s="27"/>
      <c r="B55" s="27"/>
      <c r="C55" s="27"/>
      <c r="D55" s="27"/>
      <c r="E55" s="27"/>
      <c r="F55" s="27"/>
      <c r="G55" s="27"/>
      <c r="H55" s="27"/>
      <c r="I55" s="27"/>
      <c r="J55" s="27"/>
    </row>
    <row r="56" spans="1:10" ht="12.75">
      <c r="A56" s="27"/>
      <c r="B56" s="27"/>
      <c r="C56" s="27"/>
      <c r="D56" s="27"/>
      <c r="E56" s="27"/>
      <c r="F56" s="27"/>
      <c r="G56" s="27"/>
      <c r="H56" s="27"/>
      <c r="I56" s="27"/>
      <c r="J56" s="27"/>
    </row>
    <row r="57" spans="1:10" ht="12.75">
      <c r="A57" s="27"/>
      <c r="B57" s="27"/>
      <c r="C57" s="27"/>
      <c r="D57" s="27"/>
      <c r="E57" s="27"/>
      <c r="F57" s="27"/>
      <c r="G57" s="27"/>
      <c r="H57" s="27"/>
      <c r="I57" s="27"/>
      <c r="J57" s="27"/>
    </row>
    <row r="58" spans="1:10" ht="12.75">
      <c r="A58" s="27"/>
      <c r="B58" s="27"/>
      <c r="C58" s="27"/>
      <c r="D58" s="27"/>
      <c r="E58" s="27"/>
      <c r="F58" s="27"/>
      <c r="G58" s="27"/>
      <c r="H58" s="27"/>
      <c r="I58" s="27"/>
      <c r="J58" s="27"/>
    </row>
    <row r="59" spans="1:10" ht="12.75">
      <c r="A59" s="27"/>
      <c r="B59" s="27"/>
      <c r="C59" s="27"/>
      <c r="D59" s="27"/>
      <c r="E59" s="27"/>
      <c r="F59" s="27"/>
      <c r="G59" s="27"/>
      <c r="H59" s="27"/>
      <c r="I59" s="27"/>
      <c r="J59" s="27"/>
    </row>
    <row r="60" spans="1:10" ht="12.75">
      <c r="A60" s="27"/>
      <c r="B60" s="27"/>
      <c r="C60" s="27"/>
      <c r="D60" s="27"/>
      <c r="E60" s="27"/>
      <c r="F60" s="27"/>
      <c r="G60" s="27"/>
      <c r="H60" s="27"/>
      <c r="I60" s="27"/>
      <c r="J60" s="27"/>
    </row>
    <row r="61" spans="1:10" ht="12.75">
      <c r="A61" s="27"/>
      <c r="B61" s="27"/>
      <c r="C61" s="27"/>
      <c r="D61" s="27"/>
      <c r="E61" s="27"/>
      <c r="F61" s="27"/>
      <c r="G61" s="27"/>
      <c r="H61" s="27"/>
      <c r="I61" s="27"/>
      <c r="J61" s="27"/>
    </row>
    <row r="62" spans="1:10" ht="12.75">
      <c r="A62" s="27"/>
      <c r="B62" s="27"/>
      <c r="C62" s="27"/>
      <c r="D62" s="27"/>
      <c r="E62" s="27"/>
      <c r="F62" s="27"/>
      <c r="G62" s="27"/>
      <c r="H62" s="27"/>
      <c r="I62" s="27"/>
      <c r="J62" s="27"/>
    </row>
    <row r="63" spans="1:10" ht="12.75">
      <c r="A63" s="27"/>
      <c r="B63" s="27"/>
      <c r="C63" s="27"/>
      <c r="D63" s="27"/>
      <c r="E63" s="27"/>
      <c r="F63" s="27"/>
      <c r="G63" s="27"/>
      <c r="H63" s="27"/>
      <c r="I63" s="27"/>
      <c r="J63" s="27"/>
    </row>
    <row r="64" spans="1:10" ht="12.75">
      <c r="A64" s="27"/>
      <c r="B64" s="27"/>
      <c r="C64" s="27"/>
      <c r="D64" s="27"/>
      <c r="E64" s="27"/>
      <c r="F64" s="27"/>
      <c r="G64" s="27"/>
      <c r="H64" s="27"/>
      <c r="I64" s="27"/>
      <c r="J64" s="27"/>
    </row>
    <row r="65" spans="1:10" ht="12.75">
      <c r="A65" s="27"/>
      <c r="B65" s="27"/>
      <c r="C65" s="27"/>
      <c r="D65" s="27"/>
      <c r="E65" s="27"/>
      <c r="F65" s="27"/>
      <c r="G65" s="27"/>
      <c r="H65" s="27"/>
      <c r="I65" s="27"/>
      <c r="J65" s="27"/>
    </row>
    <row r="66" spans="1:10" ht="12.75">
      <c r="A66" s="27"/>
      <c r="B66" s="27"/>
      <c r="C66" s="27"/>
      <c r="D66" s="27"/>
      <c r="E66" s="27"/>
      <c r="F66" s="27"/>
      <c r="G66" s="27"/>
      <c r="H66" s="27"/>
      <c r="I66" s="27"/>
      <c r="J66" s="27"/>
    </row>
    <row r="67" spans="1:10" ht="12.75">
      <c r="A67" s="27"/>
      <c r="B67" s="27"/>
      <c r="C67" s="27"/>
      <c r="D67" s="27"/>
      <c r="E67" s="27"/>
      <c r="F67" s="27"/>
      <c r="G67" s="27"/>
      <c r="H67" s="27"/>
      <c r="I67" s="27"/>
      <c r="J67" s="27"/>
    </row>
    <row r="68" spans="1:10" ht="12.75">
      <c r="A68" s="27"/>
      <c r="B68" s="27"/>
      <c r="C68" s="27"/>
      <c r="D68" s="27"/>
      <c r="E68" s="27"/>
      <c r="F68" s="27"/>
      <c r="G68" s="27"/>
      <c r="H68" s="27"/>
      <c r="I68" s="27"/>
      <c r="J68" s="27"/>
    </row>
  </sheetData>
  <mergeCells count="5">
    <mergeCell ref="A1:E1"/>
    <mergeCell ref="A3:E3"/>
    <mergeCell ref="A21:E21"/>
    <mergeCell ref="A23:E23"/>
    <mergeCell ref="A18:E18"/>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69"/>
  <sheetViews>
    <sheetView workbookViewId="0" topLeftCell="A1">
      <selection activeCell="E47" sqref="E47"/>
    </sheetView>
  </sheetViews>
  <sheetFormatPr defaultColWidth="9.140625" defaultRowHeight="12.75"/>
  <cols>
    <col min="1" max="1" width="22.8515625" style="0" customWidth="1"/>
    <col min="2" max="2" width="2.421875" style="0" customWidth="1"/>
    <col min="3" max="3" width="14.28125" style="0" customWidth="1"/>
    <col min="4" max="4" width="2.421875" style="0" customWidth="1"/>
    <col min="5" max="5" width="14.28125" style="0" customWidth="1"/>
    <col min="6" max="6" width="2.421875" style="0" customWidth="1"/>
    <col min="7" max="7" width="14.28125" style="0" customWidth="1"/>
    <col min="8" max="9" width="7.7109375" style="0" customWidth="1"/>
    <col min="10" max="10" width="1.7109375" style="0" customWidth="1"/>
    <col min="11" max="11" width="7.7109375" style="0" customWidth="1"/>
  </cols>
  <sheetData>
    <row r="1" spans="1:12" ht="27" customHeight="1">
      <c r="A1" s="204" t="s">
        <v>433</v>
      </c>
      <c r="B1" s="204"/>
      <c r="C1" s="205"/>
      <c r="D1" s="205"/>
      <c r="E1" s="205"/>
      <c r="F1" s="205"/>
      <c r="G1" s="205"/>
      <c r="H1" s="70"/>
      <c r="I1" s="70"/>
      <c r="J1" s="70"/>
      <c r="K1" s="15"/>
      <c r="L1" s="15"/>
    </row>
    <row r="2" spans="1:12" ht="7.5" customHeight="1">
      <c r="A2" s="69"/>
      <c r="B2" s="69"/>
      <c r="C2" s="70"/>
      <c r="D2" s="70"/>
      <c r="E2" s="70"/>
      <c r="F2" s="70"/>
      <c r="G2" s="70"/>
      <c r="H2" s="70"/>
      <c r="I2" s="70"/>
      <c r="J2" s="70"/>
      <c r="K2" s="70"/>
      <c r="L2" s="15"/>
    </row>
    <row r="3" spans="1:12" ht="31.5" customHeight="1">
      <c r="A3" s="207" t="s">
        <v>434</v>
      </c>
      <c r="B3" s="207"/>
      <c r="C3" s="210"/>
      <c r="D3" s="210"/>
      <c r="E3" s="210"/>
      <c r="F3" s="210"/>
      <c r="G3" s="210"/>
      <c r="H3" s="26"/>
      <c r="I3" s="26"/>
      <c r="J3" s="26"/>
      <c r="K3" s="26"/>
      <c r="L3" s="16"/>
    </row>
    <row r="4" spans="1:11" ht="16.5" customHeight="1">
      <c r="A4" s="68" t="s">
        <v>90</v>
      </c>
      <c r="B4" s="68"/>
      <c r="C4" s="90" t="s">
        <v>5</v>
      </c>
      <c r="D4" s="85"/>
      <c r="E4" s="83" t="s">
        <v>6</v>
      </c>
      <c r="F4" s="83"/>
      <c r="G4" s="90" t="s">
        <v>1</v>
      </c>
      <c r="H4" s="55"/>
      <c r="I4" s="68"/>
      <c r="J4" s="49"/>
      <c r="K4" s="82"/>
    </row>
    <row r="5" spans="1:11" ht="12.75" customHeight="1">
      <c r="A5" s="2" t="s">
        <v>75</v>
      </c>
      <c r="B5" s="74"/>
      <c r="C5" s="46"/>
      <c r="D5" s="46"/>
      <c r="E5" s="46"/>
      <c r="F5" s="46"/>
      <c r="G5" s="46"/>
      <c r="H5" s="49"/>
      <c r="I5" s="49"/>
      <c r="J5" s="49"/>
      <c r="K5" s="49"/>
    </row>
    <row r="6" spans="1:11" ht="18" customHeight="1">
      <c r="A6" s="56" t="s">
        <v>42</v>
      </c>
      <c r="B6" s="48"/>
      <c r="C6" s="135"/>
      <c r="D6" s="136"/>
      <c r="E6" s="135"/>
      <c r="F6" s="136"/>
      <c r="G6" s="135"/>
      <c r="H6" s="49"/>
      <c r="I6" s="49"/>
      <c r="J6" s="49"/>
      <c r="K6" s="49"/>
    </row>
    <row r="7" spans="1:11" ht="15.75" customHeight="1">
      <c r="A7" s="1" t="s">
        <v>2</v>
      </c>
      <c r="B7" s="1"/>
      <c r="C7" s="124">
        <f>SUM(C8:C9)</f>
        <v>3636</v>
      </c>
      <c r="D7" s="124"/>
      <c r="E7" s="124">
        <f>SUM(E8:E9)</f>
        <v>1385</v>
      </c>
      <c r="F7" s="124"/>
      <c r="G7" s="124">
        <f aca="true" t="shared" si="0" ref="G7:G12">SUM(C7:F7)</f>
        <v>5021</v>
      </c>
      <c r="H7" s="39"/>
      <c r="I7" s="39"/>
      <c r="J7" s="39"/>
      <c r="K7" s="39"/>
    </row>
    <row r="8" spans="1:11" ht="12.75">
      <c r="A8" s="75" t="s">
        <v>16</v>
      </c>
      <c r="B8" s="75"/>
      <c r="C8" s="4">
        <v>383</v>
      </c>
      <c r="D8" s="4"/>
      <c r="E8" s="4">
        <v>86</v>
      </c>
      <c r="F8" s="4"/>
      <c r="G8" s="4">
        <f t="shared" si="0"/>
        <v>469</v>
      </c>
      <c r="H8" s="39"/>
      <c r="I8" s="39"/>
      <c r="J8" s="39"/>
      <c r="K8" s="39"/>
    </row>
    <row r="9" spans="1:11" ht="12.75">
      <c r="A9" s="75" t="s">
        <v>17</v>
      </c>
      <c r="B9" s="75"/>
      <c r="C9" s="4">
        <v>3253</v>
      </c>
      <c r="D9" s="4"/>
      <c r="E9" s="4">
        <v>1299</v>
      </c>
      <c r="F9" s="4"/>
      <c r="G9" s="4">
        <f t="shared" si="0"/>
        <v>4552</v>
      </c>
      <c r="H9" s="39"/>
      <c r="I9" s="39"/>
      <c r="J9" s="39"/>
      <c r="K9" s="39"/>
    </row>
    <row r="10" spans="1:11" s="118" customFormat="1" ht="15.75" customHeight="1">
      <c r="A10" s="3" t="s">
        <v>3</v>
      </c>
      <c r="B10" s="81"/>
      <c r="C10" s="124">
        <f>SUM(C11:C12)</f>
        <v>5270</v>
      </c>
      <c r="D10" s="124"/>
      <c r="E10" s="124">
        <f>SUM(E11:E12)</f>
        <v>1552</v>
      </c>
      <c r="F10" s="124"/>
      <c r="G10" s="124">
        <f t="shared" si="0"/>
        <v>6822</v>
      </c>
      <c r="H10" s="117"/>
      <c r="I10" s="117"/>
      <c r="J10" s="117"/>
      <c r="K10" s="117"/>
    </row>
    <row r="11" spans="1:11" ht="12.75" customHeight="1">
      <c r="A11" s="8" t="s">
        <v>16</v>
      </c>
      <c r="B11" s="3"/>
      <c r="C11" s="4">
        <v>338</v>
      </c>
      <c r="D11" s="4"/>
      <c r="E11" s="4">
        <v>140</v>
      </c>
      <c r="F11" s="4"/>
      <c r="G11" s="4">
        <f t="shared" si="0"/>
        <v>478</v>
      </c>
      <c r="H11" s="39"/>
      <c r="I11" s="39"/>
      <c r="J11" s="39"/>
      <c r="K11" s="39"/>
    </row>
    <row r="12" spans="1:11" ht="12.75">
      <c r="A12" s="8" t="s">
        <v>17</v>
      </c>
      <c r="B12" s="8"/>
      <c r="C12" s="4">
        <v>4932</v>
      </c>
      <c r="D12" s="4"/>
      <c r="E12" s="4">
        <v>1412</v>
      </c>
      <c r="F12" s="4"/>
      <c r="G12" s="4">
        <f t="shared" si="0"/>
        <v>6344</v>
      </c>
      <c r="H12" s="39"/>
      <c r="I12" s="39"/>
      <c r="J12" s="39"/>
      <c r="K12" s="39"/>
    </row>
    <row r="13" spans="1:11" ht="16.5" customHeight="1">
      <c r="A13" s="56" t="s">
        <v>41</v>
      </c>
      <c r="B13" s="48"/>
      <c r="C13" s="117"/>
      <c r="D13" s="117"/>
      <c r="E13" s="117"/>
      <c r="F13" s="117"/>
      <c r="G13" s="117"/>
      <c r="H13" s="39"/>
      <c r="I13" s="39"/>
      <c r="J13" s="39"/>
      <c r="K13" s="39"/>
    </row>
    <row r="14" spans="1:11" s="118" customFormat="1" ht="15.75" customHeight="1">
      <c r="A14" s="1" t="s">
        <v>2</v>
      </c>
      <c r="B14" s="13"/>
      <c r="C14" s="124">
        <f>SUM(C15:C16)</f>
        <v>684</v>
      </c>
      <c r="D14" s="124"/>
      <c r="E14" s="124">
        <f>SUM(E15:E16)</f>
        <v>363</v>
      </c>
      <c r="F14" s="124"/>
      <c r="G14" s="124">
        <f aca="true" t="shared" si="1" ref="G14:G19">SUM(C14:F14)</f>
        <v>1047</v>
      </c>
      <c r="H14" s="117"/>
      <c r="I14" s="117"/>
      <c r="J14" s="117"/>
      <c r="K14" s="117"/>
    </row>
    <row r="15" spans="1:11" ht="12.75">
      <c r="A15" s="75" t="s">
        <v>16</v>
      </c>
      <c r="B15" s="75"/>
      <c r="C15" s="4">
        <v>28</v>
      </c>
      <c r="D15" s="4"/>
      <c r="E15" s="4">
        <v>34</v>
      </c>
      <c r="F15" s="4"/>
      <c r="G15" s="4">
        <f t="shared" si="1"/>
        <v>62</v>
      </c>
      <c r="H15" s="39"/>
      <c r="I15" s="39"/>
      <c r="J15" s="39"/>
      <c r="K15" s="39"/>
    </row>
    <row r="16" spans="1:11" ht="12.75">
      <c r="A16" s="75" t="s">
        <v>17</v>
      </c>
      <c r="B16" s="75"/>
      <c r="C16" s="4">
        <v>656</v>
      </c>
      <c r="D16" s="4"/>
      <c r="E16" s="4">
        <v>329</v>
      </c>
      <c r="F16" s="4"/>
      <c r="G16" s="4">
        <f t="shared" si="1"/>
        <v>985</v>
      </c>
      <c r="H16" s="39"/>
      <c r="I16" s="39"/>
      <c r="J16" s="39"/>
      <c r="K16" s="39"/>
    </row>
    <row r="17" spans="1:11" s="118" customFormat="1" ht="15.75" customHeight="1">
      <c r="A17" s="3" t="s">
        <v>3</v>
      </c>
      <c r="B17" s="81"/>
      <c r="C17" s="124">
        <f>SUM(C18:C19)</f>
        <v>4609</v>
      </c>
      <c r="D17" s="124"/>
      <c r="E17" s="124">
        <f>SUM(E18:E19)</f>
        <v>1536</v>
      </c>
      <c r="F17" s="124"/>
      <c r="G17" s="124">
        <f t="shared" si="1"/>
        <v>6145</v>
      </c>
      <c r="H17" s="117"/>
      <c r="I17" s="117"/>
      <c r="J17" s="117"/>
      <c r="K17" s="117"/>
    </row>
    <row r="18" spans="1:11" ht="12.75">
      <c r="A18" s="8" t="s">
        <v>16</v>
      </c>
      <c r="B18" s="3"/>
      <c r="C18" s="4">
        <v>291</v>
      </c>
      <c r="D18" s="4"/>
      <c r="E18" s="4">
        <v>126</v>
      </c>
      <c r="F18" s="4"/>
      <c r="G18" s="4">
        <f t="shared" si="1"/>
        <v>417</v>
      </c>
      <c r="H18" s="39"/>
      <c r="I18" s="39"/>
      <c r="J18" s="39"/>
      <c r="K18" s="39"/>
    </row>
    <row r="19" spans="1:11" ht="12.75">
      <c r="A19" s="8" t="s">
        <v>17</v>
      </c>
      <c r="B19" s="8"/>
      <c r="C19" s="4">
        <v>4318</v>
      </c>
      <c r="D19" s="4"/>
      <c r="E19" s="4">
        <v>1410</v>
      </c>
      <c r="F19" s="4"/>
      <c r="G19" s="4">
        <f t="shared" si="1"/>
        <v>5728</v>
      </c>
      <c r="H19" s="39"/>
      <c r="I19" s="39"/>
      <c r="J19" s="39"/>
      <c r="K19" s="39"/>
    </row>
    <row r="20" spans="1:11" ht="16.5" customHeight="1">
      <c r="A20" s="81" t="s">
        <v>427</v>
      </c>
      <c r="B20" s="8"/>
      <c r="C20" s="4"/>
      <c r="D20" s="4"/>
      <c r="E20" s="4"/>
      <c r="F20" s="4"/>
      <c r="G20" s="4"/>
      <c r="H20" s="39"/>
      <c r="I20" s="39"/>
      <c r="J20" s="39"/>
      <c r="K20" s="39"/>
    </row>
    <row r="21" spans="1:11" ht="12.75" customHeight="1">
      <c r="A21" s="1" t="s">
        <v>2</v>
      </c>
      <c r="B21" s="8"/>
      <c r="C21" s="124">
        <f>SUM(C22:C23)</f>
        <v>3119</v>
      </c>
      <c r="D21" s="124"/>
      <c r="E21" s="124">
        <f>SUM(E22:E23)</f>
        <v>757</v>
      </c>
      <c r="F21" s="4"/>
      <c r="G21" s="124">
        <f aca="true" t="shared" si="2" ref="G21:G26">SUM(C21:F21)</f>
        <v>3876</v>
      </c>
      <c r="H21" s="39"/>
      <c r="I21" s="39"/>
      <c r="J21" s="39"/>
      <c r="K21" s="39"/>
    </row>
    <row r="22" spans="1:11" ht="12.75" customHeight="1">
      <c r="A22" s="75" t="s">
        <v>16</v>
      </c>
      <c r="B22" s="8"/>
      <c r="C22" s="4">
        <v>329</v>
      </c>
      <c r="D22" s="4"/>
      <c r="E22" s="4">
        <v>46</v>
      </c>
      <c r="F22" s="4"/>
      <c r="G22" s="4">
        <f t="shared" si="2"/>
        <v>375</v>
      </c>
      <c r="H22" s="39"/>
      <c r="I22" s="39"/>
      <c r="J22" s="39"/>
      <c r="K22" s="39"/>
    </row>
    <row r="23" spans="1:11" ht="12.75" customHeight="1">
      <c r="A23" s="75" t="s">
        <v>17</v>
      </c>
      <c r="B23" s="8"/>
      <c r="C23" s="4">
        <v>2790</v>
      </c>
      <c r="D23" s="4"/>
      <c r="E23" s="4">
        <v>711</v>
      </c>
      <c r="F23" s="4"/>
      <c r="G23" s="4">
        <f t="shared" si="2"/>
        <v>3501</v>
      </c>
      <c r="H23" s="39"/>
      <c r="I23" s="39"/>
      <c r="J23" s="39"/>
      <c r="K23" s="39"/>
    </row>
    <row r="24" spans="1:11" ht="12.75" customHeight="1">
      <c r="A24" s="3" t="s">
        <v>3</v>
      </c>
      <c r="B24" s="8"/>
      <c r="C24" s="124">
        <f>SUM(C25:C26)</f>
        <v>7154</v>
      </c>
      <c r="D24" s="4"/>
      <c r="E24" s="124">
        <f>SUM(E25:E26)</f>
        <v>1223</v>
      </c>
      <c r="F24" s="4"/>
      <c r="G24" s="124">
        <f t="shared" si="2"/>
        <v>8377</v>
      </c>
      <c r="H24" s="39"/>
      <c r="I24" s="39"/>
      <c r="J24" s="39"/>
      <c r="K24" s="39"/>
    </row>
    <row r="25" spans="1:11" ht="12.75" customHeight="1">
      <c r="A25" s="8" t="s">
        <v>16</v>
      </c>
      <c r="B25" s="8"/>
      <c r="C25" s="4">
        <v>433</v>
      </c>
      <c r="D25" s="4"/>
      <c r="E25" s="4">
        <v>74</v>
      </c>
      <c r="F25" s="4"/>
      <c r="G25" s="4">
        <f t="shared" si="2"/>
        <v>507</v>
      </c>
      <c r="H25" s="39"/>
      <c r="I25" s="39"/>
      <c r="J25" s="39"/>
      <c r="K25" s="39"/>
    </row>
    <row r="26" spans="1:11" ht="12.75" customHeight="1">
      <c r="A26" s="8" t="s">
        <v>17</v>
      </c>
      <c r="B26" s="8"/>
      <c r="C26" s="4">
        <v>6721</v>
      </c>
      <c r="D26" s="4"/>
      <c r="E26" s="4">
        <v>1149</v>
      </c>
      <c r="F26" s="4"/>
      <c r="G26" s="4">
        <f t="shared" si="2"/>
        <v>7870</v>
      </c>
      <c r="H26" s="39"/>
      <c r="I26" s="39"/>
      <c r="J26" s="39"/>
      <c r="K26" s="39"/>
    </row>
    <row r="27" spans="1:11" ht="16.5" customHeight="1">
      <c r="A27" s="13" t="s">
        <v>402</v>
      </c>
      <c r="B27" s="137"/>
      <c r="C27" s="117"/>
      <c r="D27" s="117"/>
      <c r="E27" s="117"/>
      <c r="F27" s="117"/>
      <c r="G27" s="117"/>
      <c r="H27" s="39"/>
      <c r="I27" s="39"/>
      <c r="J27" s="39"/>
      <c r="K27" s="39"/>
    </row>
    <row r="28" spans="1:11" s="118" customFormat="1" ht="15.75" customHeight="1">
      <c r="A28" s="1" t="s">
        <v>2</v>
      </c>
      <c r="B28" s="13"/>
      <c r="C28" s="124">
        <f>C7+C14</f>
        <v>4320</v>
      </c>
      <c r="D28" s="4"/>
      <c r="E28" s="124">
        <f>E7+E14</f>
        <v>1748</v>
      </c>
      <c r="F28" s="124"/>
      <c r="G28" s="124">
        <f>SUM(C28:F28)</f>
        <v>6068</v>
      </c>
      <c r="H28" s="117"/>
      <c r="I28" s="117"/>
      <c r="J28" s="117"/>
      <c r="K28" s="117"/>
    </row>
    <row r="29" spans="1:11" ht="12.75">
      <c r="A29" s="75" t="s">
        <v>16</v>
      </c>
      <c r="B29" s="75"/>
      <c r="C29" s="4">
        <f>C8+C15</f>
        <v>411</v>
      </c>
      <c r="D29" s="4"/>
      <c r="E29" s="4">
        <f>E8+E15</f>
        <v>120</v>
      </c>
      <c r="F29" s="4"/>
      <c r="G29" s="4">
        <f>SUM(C29:F29)</f>
        <v>531</v>
      </c>
      <c r="H29" s="39"/>
      <c r="I29" s="39"/>
      <c r="J29" s="39"/>
      <c r="K29" s="39"/>
    </row>
    <row r="30" spans="1:11" ht="12.75">
      <c r="A30" s="75" t="s">
        <v>17</v>
      </c>
      <c r="B30" s="75"/>
      <c r="C30" s="4">
        <f>C9+C16</f>
        <v>3909</v>
      </c>
      <c r="D30" s="4"/>
      <c r="E30" s="4">
        <f>E9+E16</f>
        <v>1628</v>
      </c>
      <c r="F30" s="4"/>
      <c r="G30" s="4">
        <f>SUM(C30:F30)</f>
        <v>5537</v>
      </c>
      <c r="H30" s="39"/>
      <c r="I30" s="39"/>
      <c r="J30" s="39"/>
      <c r="K30" s="39"/>
    </row>
    <row r="31" spans="1:11" s="118" customFormat="1" ht="15.75" customHeight="1">
      <c r="A31" s="3" t="s">
        <v>3</v>
      </c>
      <c r="B31" s="81"/>
      <c r="C31" s="125">
        <f>SUM(C32:C33)</f>
        <v>9879</v>
      </c>
      <c r="D31" s="125"/>
      <c r="E31" s="125">
        <f>SUM(E32:E33)</f>
        <v>3088</v>
      </c>
      <c r="F31" s="125"/>
      <c r="G31" s="125">
        <f>SUM(G32:G33)</f>
        <v>12967</v>
      </c>
      <c r="H31" s="117"/>
      <c r="I31" s="117"/>
      <c r="J31" s="117"/>
      <c r="K31" s="117"/>
    </row>
    <row r="32" spans="1:11" ht="12.75">
      <c r="A32" s="8" t="s">
        <v>16</v>
      </c>
      <c r="B32" s="3"/>
      <c r="C32" s="4">
        <f>C11+C18</f>
        <v>629</v>
      </c>
      <c r="D32" s="4"/>
      <c r="E32" s="4">
        <f>E11+E18</f>
        <v>266</v>
      </c>
      <c r="F32" s="4"/>
      <c r="G32" s="4">
        <f>SUM(C32:F32)</f>
        <v>895</v>
      </c>
      <c r="H32" s="39"/>
      <c r="I32" s="39"/>
      <c r="J32" s="39"/>
      <c r="K32" s="39"/>
    </row>
    <row r="33" spans="1:11" ht="12.75">
      <c r="A33" s="9" t="s">
        <v>17</v>
      </c>
      <c r="B33" s="9"/>
      <c r="C33" s="57">
        <f>C12+C19</f>
        <v>9250</v>
      </c>
      <c r="D33" s="57"/>
      <c r="E33" s="57">
        <f>E12+E19</f>
        <v>2822</v>
      </c>
      <c r="F33" s="57"/>
      <c r="G33" s="57">
        <f>SUM(C33:F33)</f>
        <v>12072</v>
      </c>
      <c r="H33" s="39"/>
      <c r="I33" s="39"/>
      <c r="J33" s="39"/>
      <c r="K33" s="39"/>
    </row>
    <row r="34" spans="1:11" ht="24" customHeight="1">
      <c r="A34" s="47"/>
      <c r="B34" s="47"/>
      <c r="C34" s="41"/>
      <c r="D34" s="41"/>
      <c r="E34" s="41"/>
      <c r="F34" s="41"/>
      <c r="G34" s="41"/>
      <c r="H34" s="41"/>
      <c r="I34" s="41"/>
      <c r="J34" s="41"/>
      <c r="K34" s="41"/>
    </row>
    <row r="35" spans="1:11" ht="14.25" customHeight="1">
      <c r="A35" s="213"/>
      <c r="B35" s="203"/>
      <c r="C35" s="203"/>
      <c r="D35" s="203"/>
      <c r="E35" s="203"/>
      <c r="F35" s="203"/>
      <c r="G35" s="203"/>
      <c r="H35" s="55"/>
      <c r="I35" s="55"/>
      <c r="J35" s="55"/>
      <c r="K35" s="55"/>
    </row>
    <row r="36" spans="1:11" ht="12.75" customHeight="1">
      <c r="A36" s="36"/>
      <c r="B36" s="27"/>
      <c r="C36" s="27"/>
      <c r="D36" s="27"/>
      <c r="E36" s="27"/>
      <c r="F36" s="27"/>
      <c r="G36" s="27"/>
      <c r="H36" s="27"/>
      <c r="I36" s="27"/>
      <c r="J36" s="27"/>
      <c r="K36" s="27"/>
    </row>
    <row r="37" spans="1:11" ht="12.75" customHeight="1">
      <c r="A37" s="27"/>
      <c r="B37" s="27"/>
      <c r="C37" s="27"/>
      <c r="D37" s="27"/>
      <c r="E37" s="27"/>
      <c r="F37" s="27"/>
      <c r="G37" s="27"/>
      <c r="H37" s="27"/>
      <c r="I37" s="27"/>
      <c r="J37" s="27"/>
      <c r="K37" s="27"/>
    </row>
    <row r="38" spans="1:11" ht="12.75">
      <c r="A38" s="24"/>
      <c r="B38" s="24"/>
      <c r="C38" s="27"/>
      <c r="D38" s="27"/>
      <c r="E38" s="27"/>
      <c r="F38" s="27"/>
      <c r="G38" s="27"/>
      <c r="H38" s="27"/>
      <c r="I38" s="27"/>
      <c r="J38" s="27"/>
      <c r="K38" s="27"/>
    </row>
    <row r="39" spans="1:11" ht="12.75">
      <c r="A39" s="27"/>
      <c r="B39" s="27"/>
      <c r="C39" s="27"/>
      <c r="D39" s="27"/>
      <c r="E39" s="27"/>
      <c r="F39" s="27"/>
      <c r="G39" s="27"/>
      <c r="H39" s="27"/>
      <c r="I39" s="27"/>
      <c r="J39" s="27"/>
      <c r="K39" s="27"/>
    </row>
    <row r="40" spans="1:11" ht="12.75">
      <c r="A40" s="27"/>
      <c r="B40" s="27"/>
      <c r="C40" s="27"/>
      <c r="D40" s="27"/>
      <c r="E40" s="27"/>
      <c r="F40" s="27"/>
      <c r="G40" s="27"/>
      <c r="H40" s="27"/>
      <c r="I40" s="27"/>
      <c r="J40" s="27"/>
      <c r="K40" s="27"/>
    </row>
    <row r="41" spans="1:11" ht="12.75">
      <c r="A41" s="27"/>
      <c r="B41" s="27"/>
      <c r="C41" s="27"/>
      <c r="D41" s="27"/>
      <c r="E41" s="27"/>
      <c r="F41" s="27"/>
      <c r="G41" s="27"/>
      <c r="H41" s="27"/>
      <c r="I41" s="27"/>
      <c r="J41" s="27"/>
      <c r="K41" s="27"/>
    </row>
    <row r="42" spans="1:11" ht="12.75">
      <c r="A42" s="27"/>
      <c r="B42" s="27"/>
      <c r="C42" s="27"/>
      <c r="D42" s="27"/>
      <c r="E42" s="27"/>
      <c r="F42" s="27"/>
      <c r="G42" s="27"/>
      <c r="H42" s="27"/>
      <c r="I42" s="27"/>
      <c r="J42" s="27"/>
      <c r="K42" s="27"/>
    </row>
    <row r="43" spans="1:11" ht="12.75">
      <c r="A43" s="27"/>
      <c r="B43" s="27"/>
      <c r="C43" s="27"/>
      <c r="D43" s="27"/>
      <c r="E43" s="27"/>
      <c r="F43" s="27"/>
      <c r="G43" s="27"/>
      <c r="H43" s="27"/>
      <c r="I43" s="27"/>
      <c r="J43" s="27"/>
      <c r="K43" s="27"/>
    </row>
    <row r="44" spans="1:11" ht="12.75">
      <c r="A44" s="27"/>
      <c r="B44" s="27"/>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7"/>
      <c r="B46" s="27"/>
      <c r="C46" s="27"/>
      <c r="D46" s="27"/>
      <c r="E46" s="27"/>
      <c r="F46" s="27"/>
      <c r="G46" s="27"/>
      <c r="H46" s="27"/>
      <c r="I46" s="27"/>
      <c r="J46" s="27"/>
      <c r="K46" s="27"/>
    </row>
    <row r="47" spans="1:11" ht="12.75">
      <c r="A47" s="29"/>
      <c r="B47" s="29"/>
      <c r="C47" s="27"/>
      <c r="D47" s="27"/>
      <c r="E47" s="27"/>
      <c r="F47" s="27"/>
      <c r="G47" s="27"/>
      <c r="H47" s="27"/>
      <c r="I47" s="27"/>
      <c r="J47" s="27"/>
      <c r="K47" s="27"/>
    </row>
    <row r="48" spans="1:11" ht="12.75">
      <c r="A48" s="30"/>
      <c r="B48" s="30"/>
      <c r="C48" s="27"/>
      <c r="D48" s="27"/>
      <c r="E48" s="27"/>
      <c r="F48" s="27"/>
      <c r="G48" s="27"/>
      <c r="H48" s="27"/>
      <c r="I48" s="27"/>
      <c r="J48" s="27"/>
      <c r="K48" s="27"/>
    </row>
    <row r="49" spans="1:11" ht="12.75">
      <c r="A49" s="30"/>
      <c r="B49" s="30"/>
      <c r="C49" s="27"/>
      <c r="D49" s="27"/>
      <c r="E49" s="27"/>
      <c r="F49" s="27"/>
      <c r="G49" s="27"/>
      <c r="H49" s="27"/>
      <c r="I49" s="27"/>
      <c r="J49" s="27"/>
      <c r="K49" s="27"/>
    </row>
    <row r="50" spans="1:11" ht="12.75">
      <c r="A50" s="24"/>
      <c r="B50" s="24"/>
      <c r="C50" s="27"/>
      <c r="D50" s="27"/>
      <c r="E50" s="27"/>
      <c r="F50" s="27"/>
      <c r="G50" s="27"/>
      <c r="H50" s="27"/>
      <c r="I50" s="27"/>
      <c r="J50" s="27"/>
      <c r="K50" s="27"/>
    </row>
    <row r="51" spans="1:11" ht="12.75">
      <c r="A51" s="27"/>
      <c r="B51" s="27"/>
      <c r="C51" s="27"/>
      <c r="D51" s="27"/>
      <c r="E51" s="27"/>
      <c r="F51" s="27"/>
      <c r="G51" s="27"/>
      <c r="H51" s="27"/>
      <c r="I51" s="27"/>
      <c r="J51" s="27"/>
      <c r="K51" s="27"/>
    </row>
    <row r="52" spans="1:11" ht="12.75">
      <c r="A52" s="27"/>
      <c r="B52" s="27"/>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8"/>
      <c r="B56" s="28"/>
      <c r="C56" s="27"/>
      <c r="D56" s="27"/>
      <c r="E56" s="27"/>
      <c r="F56" s="27"/>
      <c r="G56" s="27"/>
      <c r="H56" s="27"/>
      <c r="I56" s="27"/>
      <c r="J56" s="27"/>
      <c r="K56" s="27"/>
    </row>
    <row r="57" spans="1:11" ht="12.75">
      <c r="A57" s="47"/>
      <c r="B57" s="47"/>
      <c r="C57" s="36"/>
      <c r="D57" s="36"/>
      <c r="E57" s="36"/>
      <c r="F57" s="36"/>
      <c r="G57" s="36"/>
      <c r="H57" s="36"/>
      <c r="I57" s="36"/>
      <c r="J57" s="36"/>
      <c r="K57" s="36"/>
    </row>
    <row r="58" spans="1:11" ht="15" customHeight="1">
      <c r="A58" s="24"/>
      <c r="B58" s="24"/>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row r="63" spans="1:11" ht="12.75">
      <c r="A63" s="27"/>
      <c r="B63" s="27"/>
      <c r="C63" s="27"/>
      <c r="D63" s="27"/>
      <c r="E63" s="27"/>
      <c r="F63" s="27"/>
      <c r="G63" s="27"/>
      <c r="H63" s="27"/>
      <c r="I63" s="27"/>
      <c r="J63" s="27"/>
      <c r="K63" s="27"/>
    </row>
    <row r="64" spans="1:11" ht="12.75">
      <c r="A64" s="27"/>
      <c r="B64" s="27"/>
      <c r="C64" s="27"/>
      <c r="D64" s="27"/>
      <c r="E64" s="27"/>
      <c r="F64" s="27"/>
      <c r="G64" s="27"/>
      <c r="H64" s="27"/>
      <c r="I64" s="27"/>
      <c r="J64" s="27"/>
      <c r="K64" s="27"/>
    </row>
    <row r="65" spans="1:11" ht="12.75">
      <c r="A65" s="27"/>
      <c r="B65" s="27"/>
      <c r="C65" s="27"/>
      <c r="D65" s="27"/>
      <c r="E65" s="27"/>
      <c r="F65" s="27"/>
      <c r="G65" s="27"/>
      <c r="H65" s="27"/>
      <c r="I65" s="27"/>
      <c r="J65" s="27"/>
      <c r="K65" s="27"/>
    </row>
    <row r="66" spans="1:11" ht="12.75">
      <c r="A66" s="27"/>
      <c r="B66" s="27"/>
      <c r="C66" s="27"/>
      <c r="D66" s="27"/>
      <c r="E66" s="27"/>
      <c r="F66" s="27"/>
      <c r="G66" s="27"/>
      <c r="H66" s="27"/>
      <c r="I66" s="27"/>
      <c r="J66" s="27"/>
      <c r="K66" s="27"/>
    </row>
    <row r="67" spans="1:11" ht="12.75">
      <c r="A67" s="27"/>
      <c r="B67" s="27"/>
      <c r="C67" s="27"/>
      <c r="D67" s="27"/>
      <c r="E67" s="27"/>
      <c r="F67" s="27"/>
      <c r="G67" s="27"/>
      <c r="H67" s="27"/>
      <c r="I67" s="27"/>
      <c r="J67" s="27"/>
      <c r="K67" s="27"/>
    </row>
    <row r="68" spans="1:11" ht="12.75">
      <c r="A68" s="27"/>
      <c r="B68" s="27"/>
      <c r="C68" s="27"/>
      <c r="D68" s="27"/>
      <c r="E68" s="27"/>
      <c r="F68" s="27"/>
      <c r="G68" s="27"/>
      <c r="H68" s="27"/>
      <c r="I68" s="27"/>
      <c r="J68" s="27"/>
      <c r="K68" s="27"/>
    </row>
    <row r="69" spans="1:11" ht="12.75">
      <c r="A69" s="27"/>
      <c r="B69" s="27"/>
      <c r="C69" s="27"/>
      <c r="D69" s="27"/>
      <c r="E69" s="27"/>
      <c r="F69" s="27"/>
      <c r="G69" s="27"/>
      <c r="H69" s="27"/>
      <c r="I69" s="27"/>
      <c r="J69" s="27"/>
      <c r="K69" s="27"/>
    </row>
  </sheetData>
  <mergeCells count="3">
    <mergeCell ref="A3:G3"/>
    <mergeCell ref="A1:G1"/>
    <mergeCell ref="A35:G35"/>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24"/>
  <sheetViews>
    <sheetView workbookViewId="0" topLeftCell="A1">
      <selection activeCell="E47" sqref="E47"/>
    </sheetView>
  </sheetViews>
  <sheetFormatPr defaultColWidth="9.140625" defaultRowHeight="12.75"/>
  <cols>
    <col min="1" max="1" width="21.421875" style="0" customWidth="1"/>
    <col min="2" max="3" width="8.28125" style="0" customWidth="1"/>
    <col min="4" max="4" width="1.8515625" style="0" customWidth="1"/>
    <col min="5" max="6" width="8.28125" style="0" customWidth="1"/>
    <col min="7" max="7" width="1.7109375" style="0" customWidth="1"/>
    <col min="8" max="8" width="7.57421875" style="0" customWidth="1"/>
    <col min="9" max="9" width="8.140625" style="0" customWidth="1"/>
  </cols>
  <sheetData>
    <row r="1" spans="1:11" ht="27" customHeight="1">
      <c r="A1" s="204" t="s">
        <v>435</v>
      </c>
      <c r="B1" s="205"/>
      <c r="C1" s="205"/>
      <c r="D1" s="205"/>
      <c r="E1" s="205"/>
      <c r="F1" s="205"/>
      <c r="G1" s="205"/>
      <c r="H1" s="205"/>
      <c r="I1" s="205"/>
      <c r="J1" s="70"/>
      <c r="K1" s="70"/>
    </row>
    <row r="2" spans="1:9" ht="7.5" customHeight="1">
      <c r="A2" s="69"/>
      <c r="B2" s="70"/>
      <c r="C2" s="70"/>
      <c r="D2" s="70"/>
      <c r="E2" s="70"/>
      <c r="F2" s="70"/>
      <c r="G2" s="70"/>
      <c r="H2" s="70"/>
      <c r="I2" s="70"/>
    </row>
    <row r="3" spans="1:11" ht="27" customHeight="1">
      <c r="A3" s="207" t="s">
        <v>465</v>
      </c>
      <c r="B3" s="207"/>
      <c r="C3" s="207"/>
      <c r="D3" s="207"/>
      <c r="E3" s="207"/>
      <c r="F3" s="207"/>
      <c r="G3" s="207"/>
      <c r="H3" s="207"/>
      <c r="I3" s="207"/>
      <c r="J3" s="26"/>
      <c r="K3" s="26"/>
    </row>
    <row r="4" spans="1:11" ht="16.5" customHeight="1">
      <c r="A4" s="68" t="s">
        <v>74</v>
      </c>
      <c r="B4" s="214" t="s">
        <v>2</v>
      </c>
      <c r="C4" s="214"/>
      <c r="D4" s="26"/>
      <c r="E4" s="216" t="s">
        <v>3</v>
      </c>
      <c r="F4" s="216"/>
      <c r="G4" s="26"/>
      <c r="H4" s="215" t="s">
        <v>1</v>
      </c>
      <c r="I4" s="215"/>
      <c r="J4" s="26"/>
      <c r="K4" s="26"/>
    </row>
    <row r="5" spans="1:11" ht="26.25" customHeight="1">
      <c r="A5" s="5" t="s">
        <v>76</v>
      </c>
      <c r="B5" s="10" t="s">
        <v>92</v>
      </c>
      <c r="C5" s="10" t="s">
        <v>93</v>
      </c>
      <c r="D5" s="10"/>
      <c r="E5" s="10" t="s">
        <v>94</v>
      </c>
      <c r="F5" s="10" t="s">
        <v>386</v>
      </c>
      <c r="G5" s="74"/>
      <c r="H5" s="46" t="s">
        <v>95</v>
      </c>
      <c r="I5" s="46" t="s">
        <v>96</v>
      </c>
      <c r="J5" s="68"/>
      <c r="K5" s="68"/>
    </row>
    <row r="6" spans="1:10" ht="18.75" customHeight="1">
      <c r="A6" s="28" t="s">
        <v>5</v>
      </c>
      <c r="B6" s="13">
        <f>SUM(B7:B10)</f>
        <v>414</v>
      </c>
      <c r="C6" s="124">
        <f>SUM(C7:C10)</f>
        <v>4219</v>
      </c>
      <c r="D6" s="124"/>
      <c r="E6" s="124">
        <f>SUM(E7:E10)</f>
        <v>629</v>
      </c>
      <c r="F6" s="124">
        <f>SUM(F7:F10)</f>
        <v>9827</v>
      </c>
      <c r="G6" s="124"/>
      <c r="H6" s="124">
        <f>SUM(B6:G6)</f>
        <v>15089</v>
      </c>
      <c r="I6" s="138">
        <f>(H6/$H$6)*100</f>
        <v>100</v>
      </c>
      <c r="J6" s="70"/>
    </row>
    <row r="7" spans="1:9" ht="12.75">
      <c r="A7" s="91" t="s">
        <v>77</v>
      </c>
      <c r="B7" s="1">
        <v>403</v>
      </c>
      <c r="C7" s="4">
        <v>3612</v>
      </c>
      <c r="D7" s="4"/>
      <c r="E7" s="4">
        <v>599</v>
      </c>
      <c r="F7" s="4">
        <v>8454</v>
      </c>
      <c r="G7" s="4"/>
      <c r="H7" s="4">
        <f>SUM(B7:G7)</f>
        <v>13068</v>
      </c>
      <c r="I7" s="7">
        <f>(H7/$H$6)*100</f>
        <v>86.60613692093578</v>
      </c>
    </row>
    <row r="8" spans="1:9" ht="12.75">
      <c r="A8" s="91" t="s">
        <v>78</v>
      </c>
      <c r="B8" s="1">
        <v>3</v>
      </c>
      <c r="C8" s="4">
        <v>336</v>
      </c>
      <c r="D8" s="4"/>
      <c r="E8" s="4">
        <v>7</v>
      </c>
      <c r="F8" s="4">
        <v>645</v>
      </c>
      <c r="G8" s="4"/>
      <c r="H8" s="4">
        <f aca="true" t="shared" si="0" ref="H8:H20">SUM(B8:G8)</f>
        <v>991</v>
      </c>
      <c r="I8" s="7">
        <f>(H8/$H$6)*100</f>
        <v>6.567698323281861</v>
      </c>
    </row>
    <row r="9" spans="1:9" ht="12.75">
      <c r="A9" s="91" t="s">
        <v>79</v>
      </c>
      <c r="B9" s="1">
        <v>8</v>
      </c>
      <c r="C9" s="4">
        <v>241</v>
      </c>
      <c r="D9" s="4"/>
      <c r="E9" s="4">
        <v>19</v>
      </c>
      <c r="F9" s="4">
        <v>578</v>
      </c>
      <c r="G9" s="4"/>
      <c r="H9" s="4">
        <f t="shared" si="0"/>
        <v>846</v>
      </c>
      <c r="I9" s="7">
        <f>(H9/$H$6)*100</f>
        <v>5.606733381933859</v>
      </c>
    </row>
    <row r="10" spans="1:9" ht="12.75">
      <c r="A10" s="91" t="s">
        <v>80</v>
      </c>
      <c r="B10" s="105" t="s">
        <v>21</v>
      </c>
      <c r="C10" s="60">
        <v>30</v>
      </c>
      <c r="D10" s="4"/>
      <c r="E10" s="60">
        <v>4</v>
      </c>
      <c r="F10" s="4">
        <v>150</v>
      </c>
      <c r="G10" s="4"/>
      <c r="H10" s="4">
        <f t="shared" si="0"/>
        <v>184</v>
      </c>
      <c r="I10" s="7">
        <f>(H10/$H$6)*100</f>
        <v>1.2194313738484988</v>
      </c>
    </row>
    <row r="11" spans="1:9" ht="18.75" customHeight="1">
      <c r="A11" s="28" t="s">
        <v>6</v>
      </c>
      <c r="B11" s="124">
        <f>SUM(B12:B15)</f>
        <v>121</v>
      </c>
      <c r="C11" s="124">
        <f>SUM(C12:C15)</f>
        <v>1754</v>
      </c>
      <c r="D11" s="124"/>
      <c r="E11" s="124">
        <f>SUM(E12:E15)</f>
        <v>267</v>
      </c>
      <c r="F11" s="124">
        <f>SUM(F12:F15)</f>
        <v>3028</v>
      </c>
      <c r="G11" s="124"/>
      <c r="H11" s="124">
        <f>SUM(B11:G11)</f>
        <v>5170</v>
      </c>
      <c r="I11" s="138">
        <f>(H11/$H$11)*100</f>
        <v>100</v>
      </c>
    </row>
    <row r="12" spans="1:9" ht="12.75">
      <c r="A12" s="91" t="s">
        <v>77</v>
      </c>
      <c r="B12" s="4">
        <v>118</v>
      </c>
      <c r="C12" s="4">
        <v>1519</v>
      </c>
      <c r="D12" s="4"/>
      <c r="E12" s="4">
        <v>258</v>
      </c>
      <c r="F12" s="4">
        <v>2662</v>
      </c>
      <c r="G12" s="4"/>
      <c r="H12" s="4">
        <f t="shared" si="0"/>
        <v>4557</v>
      </c>
      <c r="I12" s="7">
        <f>(H12/$H$11)*100</f>
        <v>88.14313346228239</v>
      </c>
    </row>
    <row r="13" spans="1:9" ht="12.75">
      <c r="A13" s="91" t="s">
        <v>78</v>
      </c>
      <c r="B13" s="60" t="s">
        <v>21</v>
      </c>
      <c r="C13" s="4">
        <v>134</v>
      </c>
      <c r="D13" s="4"/>
      <c r="E13" s="60">
        <v>3</v>
      </c>
      <c r="F13" s="4">
        <v>189</v>
      </c>
      <c r="G13" s="4"/>
      <c r="H13" s="4">
        <f t="shared" si="0"/>
        <v>326</v>
      </c>
      <c r="I13" s="7">
        <f>(H13/$H$11)*100</f>
        <v>6.3056092843326885</v>
      </c>
    </row>
    <row r="14" spans="1:9" ht="12.75">
      <c r="A14" s="91" t="s">
        <v>79</v>
      </c>
      <c r="B14" s="4">
        <v>3</v>
      </c>
      <c r="C14" s="4">
        <v>83</v>
      </c>
      <c r="D14" s="4"/>
      <c r="E14" s="4">
        <v>6</v>
      </c>
      <c r="F14" s="4">
        <v>135</v>
      </c>
      <c r="G14" s="4"/>
      <c r="H14" s="4">
        <f t="shared" si="0"/>
        <v>227</v>
      </c>
      <c r="I14" s="7">
        <f>(H14/$H$11)*100</f>
        <v>4.3907156673114125</v>
      </c>
    </row>
    <row r="15" spans="1:9" ht="12.75">
      <c r="A15" s="91" t="s">
        <v>80</v>
      </c>
      <c r="B15" s="60" t="s">
        <v>21</v>
      </c>
      <c r="C15" s="4">
        <v>18</v>
      </c>
      <c r="D15" s="4"/>
      <c r="E15" s="60" t="s">
        <v>21</v>
      </c>
      <c r="F15" s="4">
        <v>42</v>
      </c>
      <c r="G15" s="4"/>
      <c r="H15" s="4">
        <f t="shared" si="0"/>
        <v>60</v>
      </c>
      <c r="I15" s="7">
        <f>(H15/$H$11)*100</f>
        <v>1.160541586073501</v>
      </c>
    </row>
    <row r="16" spans="1:9" ht="18.75" customHeight="1">
      <c r="A16" s="28" t="s">
        <v>20</v>
      </c>
      <c r="B16" s="125">
        <f aca="true" t="shared" si="1" ref="B16:C19">B6+B11</f>
        <v>535</v>
      </c>
      <c r="C16" s="125">
        <f t="shared" si="1"/>
        <v>5973</v>
      </c>
      <c r="D16" s="125"/>
      <c r="E16" s="125">
        <f aca="true" t="shared" si="2" ref="E16:F19">E6+E11</f>
        <v>896</v>
      </c>
      <c r="F16" s="125">
        <f t="shared" si="2"/>
        <v>12855</v>
      </c>
      <c r="G16" s="125"/>
      <c r="H16" s="125">
        <f>SUM(B16:G16)</f>
        <v>20259</v>
      </c>
      <c r="I16" s="139">
        <f>(H16/$H$16)*100</f>
        <v>100</v>
      </c>
    </row>
    <row r="17" spans="1:9" ht="12.75">
      <c r="A17" s="91" t="s">
        <v>77</v>
      </c>
      <c r="B17" s="4">
        <f t="shared" si="1"/>
        <v>521</v>
      </c>
      <c r="C17" s="4">
        <f t="shared" si="1"/>
        <v>5131</v>
      </c>
      <c r="D17" s="4"/>
      <c r="E17" s="4">
        <f t="shared" si="2"/>
        <v>857</v>
      </c>
      <c r="F17" s="4">
        <f t="shared" si="2"/>
        <v>11116</v>
      </c>
      <c r="G17" s="4"/>
      <c r="H17" s="4">
        <f t="shared" si="0"/>
        <v>17625</v>
      </c>
      <c r="I17" s="146">
        <f>(H17/$H$16)*100</f>
        <v>86.99837109432845</v>
      </c>
    </row>
    <row r="18" spans="1:9" ht="12.75">
      <c r="A18" s="91" t="s">
        <v>78</v>
      </c>
      <c r="B18" s="4">
        <f>B8</f>
        <v>3</v>
      </c>
      <c r="C18" s="4">
        <f t="shared" si="1"/>
        <v>470</v>
      </c>
      <c r="D18" s="4"/>
      <c r="E18" s="4">
        <f t="shared" si="2"/>
        <v>10</v>
      </c>
      <c r="F18" s="4">
        <f t="shared" si="2"/>
        <v>834</v>
      </c>
      <c r="G18" s="4"/>
      <c r="H18" s="4">
        <f t="shared" si="0"/>
        <v>1317</v>
      </c>
      <c r="I18" s="146">
        <f>(H18/$H$16)*100</f>
        <v>6.500814452835776</v>
      </c>
    </row>
    <row r="19" spans="1:9" ht="12.75">
      <c r="A19" s="91" t="s">
        <v>79</v>
      </c>
      <c r="B19" s="4">
        <f>B9+B14</f>
        <v>11</v>
      </c>
      <c r="C19" s="4">
        <f t="shared" si="1"/>
        <v>324</v>
      </c>
      <c r="D19" s="4"/>
      <c r="E19" s="4">
        <f t="shared" si="2"/>
        <v>25</v>
      </c>
      <c r="F19" s="4">
        <f t="shared" si="2"/>
        <v>713</v>
      </c>
      <c r="G19" s="4"/>
      <c r="H19" s="4">
        <f t="shared" si="0"/>
        <v>1073</v>
      </c>
      <c r="I19" s="146">
        <f>(H19/$H$16)*100</f>
        <v>5.29641147144479</v>
      </c>
    </row>
    <row r="20" spans="1:9" ht="12.75">
      <c r="A20" s="127" t="s">
        <v>80</v>
      </c>
      <c r="B20" s="128" t="s">
        <v>21</v>
      </c>
      <c r="C20" s="57">
        <f>C10+C15</f>
        <v>48</v>
      </c>
      <c r="D20" s="57"/>
      <c r="E20" s="57">
        <v>4</v>
      </c>
      <c r="F20" s="57">
        <f>F10+F15</f>
        <v>192</v>
      </c>
      <c r="G20" s="57"/>
      <c r="H20" s="57">
        <f t="shared" si="0"/>
        <v>244</v>
      </c>
      <c r="I20" s="140">
        <f>(H20/$H$16)*100</f>
        <v>1.2044029813909867</v>
      </c>
    </row>
    <row r="21" spans="1:9" ht="24" customHeight="1">
      <c r="A21" s="94"/>
      <c r="B21" s="18"/>
      <c r="C21" s="18"/>
      <c r="D21" s="18"/>
      <c r="E21" s="18"/>
      <c r="F21" s="18"/>
      <c r="G21" s="18"/>
      <c r="H21" s="18"/>
      <c r="I21" s="18"/>
    </row>
    <row r="22" spans="1:11" ht="27.75" customHeight="1">
      <c r="A22" s="68"/>
      <c r="B22" s="70"/>
      <c r="C22" s="70"/>
      <c r="D22" s="70"/>
      <c r="E22" s="70"/>
      <c r="F22" s="70"/>
      <c r="G22" s="70"/>
      <c r="H22" s="70"/>
      <c r="I22" s="70"/>
      <c r="J22" s="26"/>
      <c r="K22" s="26"/>
    </row>
    <row r="23" ht="12.75">
      <c r="A23" s="27"/>
    </row>
    <row r="24" ht="12.75">
      <c r="A24" s="27"/>
    </row>
  </sheetData>
  <mergeCells count="5">
    <mergeCell ref="A1:I1"/>
    <mergeCell ref="A3:I3"/>
    <mergeCell ref="B4:C4"/>
    <mergeCell ref="H4:I4"/>
    <mergeCell ref="E4:F4"/>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E47" sqref="E47"/>
    </sheetView>
  </sheetViews>
  <sheetFormatPr defaultColWidth="9.140625" defaultRowHeight="12.75"/>
  <cols>
    <col min="1" max="1" width="21.421875" style="0" customWidth="1"/>
    <col min="2" max="2" width="12.7109375" style="0" customWidth="1"/>
    <col min="3" max="3" width="2.28125" style="0" customWidth="1"/>
    <col min="4" max="4" width="12.00390625" style="0" customWidth="1"/>
    <col min="5" max="5" width="2.421875" style="0" customWidth="1"/>
    <col min="6" max="6" width="12.00390625" style="0" customWidth="1"/>
    <col min="7" max="7" width="1.7109375" style="0" customWidth="1"/>
  </cols>
  <sheetData>
    <row r="1" spans="1:11" ht="27" customHeight="1">
      <c r="A1" s="204" t="s">
        <v>436</v>
      </c>
      <c r="B1" s="205"/>
      <c r="C1" s="205"/>
      <c r="D1" s="205"/>
      <c r="E1" s="205"/>
      <c r="F1" s="205"/>
      <c r="G1" s="15"/>
      <c r="H1" s="15"/>
      <c r="I1" s="15"/>
      <c r="J1" s="15"/>
      <c r="K1" s="15"/>
    </row>
    <row r="2" ht="7.5" customHeight="1"/>
    <row r="3" spans="1:8" ht="27" customHeight="1">
      <c r="A3" s="205" t="s">
        <v>437</v>
      </c>
      <c r="B3" s="203"/>
      <c r="C3" s="203"/>
      <c r="D3" s="203"/>
      <c r="E3" s="203"/>
      <c r="F3" s="203"/>
      <c r="G3" s="203"/>
      <c r="H3" s="15"/>
    </row>
    <row r="4" spans="1:6" ht="27" customHeight="1">
      <c r="A4" s="76" t="s">
        <v>441</v>
      </c>
      <c r="B4" s="54" t="s">
        <v>39</v>
      </c>
      <c r="C4" s="84"/>
      <c r="D4" s="54" t="s">
        <v>40</v>
      </c>
      <c r="E4" s="84"/>
      <c r="F4" s="54" t="s">
        <v>19</v>
      </c>
    </row>
    <row r="5" spans="1:6" ht="18.75" customHeight="1">
      <c r="A5" s="20" t="s">
        <v>405</v>
      </c>
      <c r="B5" s="41">
        <v>11</v>
      </c>
      <c r="C5" s="41"/>
      <c r="D5" s="100" t="s">
        <v>21</v>
      </c>
      <c r="E5" s="41"/>
      <c r="F5" s="41">
        <f>SUM(B5:E5)</f>
        <v>11</v>
      </c>
    </row>
    <row r="6" spans="1:6" ht="12.75" customHeight="1">
      <c r="A6" s="27" t="s">
        <v>7</v>
      </c>
      <c r="B6" s="39">
        <v>2354</v>
      </c>
      <c r="C6" s="39"/>
      <c r="D6" s="39">
        <v>961</v>
      </c>
      <c r="E6" s="39"/>
      <c r="F6" s="39">
        <f aca="true" t="shared" si="0" ref="F6:F11">SUM(B6:E6)</f>
        <v>3315</v>
      </c>
    </row>
    <row r="7" spans="1:6" ht="12.75">
      <c r="A7" s="3" t="s">
        <v>8</v>
      </c>
      <c r="B7" s="39">
        <v>3028</v>
      </c>
      <c r="C7" s="39"/>
      <c r="D7" s="39">
        <v>1009</v>
      </c>
      <c r="E7" s="39"/>
      <c r="F7" s="39">
        <f t="shared" si="0"/>
        <v>4037</v>
      </c>
    </row>
    <row r="8" spans="1:6" ht="12.75">
      <c r="A8" s="3" t="s">
        <v>9</v>
      </c>
      <c r="B8" s="39">
        <v>3002</v>
      </c>
      <c r="C8" s="39"/>
      <c r="D8" s="39">
        <v>864</v>
      </c>
      <c r="E8" s="39"/>
      <c r="F8" s="39">
        <f t="shared" si="0"/>
        <v>3866</v>
      </c>
    </row>
    <row r="9" spans="1:6" ht="12.75">
      <c r="A9" s="3" t="s">
        <v>10</v>
      </c>
      <c r="B9" s="39">
        <v>2311</v>
      </c>
      <c r="C9" s="39"/>
      <c r="D9" s="39">
        <v>751</v>
      </c>
      <c r="E9" s="39"/>
      <c r="F9" s="39">
        <f t="shared" si="0"/>
        <v>3062</v>
      </c>
    </row>
    <row r="10" spans="1:6" ht="12.75">
      <c r="A10" s="3" t="s">
        <v>11</v>
      </c>
      <c r="B10" s="39">
        <v>1413</v>
      </c>
      <c r="C10" s="39"/>
      <c r="D10" s="39">
        <v>466</v>
      </c>
      <c r="E10" s="39"/>
      <c r="F10" s="39">
        <f t="shared" si="0"/>
        <v>1879</v>
      </c>
    </row>
    <row r="11" spans="1:6" ht="12.75">
      <c r="A11" s="3" t="s">
        <v>12</v>
      </c>
      <c r="B11" s="41">
        <v>577</v>
      </c>
      <c r="C11" s="41"/>
      <c r="D11" s="41">
        <v>194</v>
      </c>
      <c r="E11" s="41"/>
      <c r="F11" s="41">
        <f t="shared" si="0"/>
        <v>771</v>
      </c>
    </row>
    <row r="12" spans="1:7" ht="12.75">
      <c r="A12" s="156" t="s">
        <v>1</v>
      </c>
      <c r="B12" s="157">
        <f>SUM(B5:B11)</f>
        <v>12696</v>
      </c>
      <c r="C12" s="157"/>
      <c r="D12" s="157">
        <f>SUM(D5:D11)</f>
        <v>4245</v>
      </c>
      <c r="E12" s="157"/>
      <c r="F12" s="157">
        <f>SUM(B12:E12)</f>
        <v>16941</v>
      </c>
      <c r="G12" s="103" t="s">
        <v>47</v>
      </c>
    </row>
    <row r="13" ht="24" customHeight="1">
      <c r="A13" s="74"/>
    </row>
    <row r="14" spans="1:6" ht="84" customHeight="1">
      <c r="A14" s="217" t="s">
        <v>454</v>
      </c>
      <c r="B14" s="217"/>
      <c r="C14" s="217"/>
      <c r="D14" s="217"/>
      <c r="E14" s="217"/>
      <c r="F14" s="217"/>
    </row>
  </sheetData>
  <mergeCells count="3">
    <mergeCell ref="A1:F1"/>
    <mergeCell ref="A14:F14"/>
    <mergeCell ref="A3:G3"/>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X50"/>
  <sheetViews>
    <sheetView workbookViewId="0" topLeftCell="A1">
      <selection activeCell="L16" sqref="L16"/>
    </sheetView>
  </sheetViews>
  <sheetFormatPr defaultColWidth="9.140625" defaultRowHeight="12.75"/>
  <cols>
    <col min="1" max="1" width="13.421875" style="0" customWidth="1"/>
    <col min="2" max="4" width="8.8515625" style="0" customWidth="1"/>
    <col min="5" max="5" width="1.57421875" style="0" customWidth="1"/>
    <col min="6" max="8" width="8.8515625" style="0" customWidth="1"/>
    <col min="9" max="9" width="1.57421875" style="0" customWidth="1"/>
    <col min="10" max="10" width="8.8515625" style="0" customWidth="1"/>
    <col min="11" max="11" width="2.57421875" style="0" customWidth="1"/>
  </cols>
  <sheetData>
    <row r="1" spans="1:24" ht="27" customHeight="1">
      <c r="A1" s="204" t="s">
        <v>438</v>
      </c>
      <c r="B1" s="205"/>
      <c r="C1" s="205"/>
      <c r="D1" s="205"/>
      <c r="E1" s="205"/>
      <c r="F1" s="205"/>
      <c r="G1" s="205"/>
      <c r="H1" s="205"/>
      <c r="I1" s="205"/>
      <c r="J1" s="205"/>
      <c r="K1" s="15"/>
      <c r="L1" s="15"/>
      <c r="M1" s="204"/>
      <c r="N1" s="205"/>
      <c r="O1" s="205"/>
      <c r="P1" s="205"/>
      <c r="Q1" s="205"/>
      <c r="R1" s="205"/>
      <c r="S1" s="205"/>
      <c r="T1" s="205"/>
      <c r="U1" s="205"/>
      <c r="V1" s="205"/>
      <c r="W1" s="205"/>
      <c r="X1" s="205"/>
    </row>
    <row r="2" spans="1:11" ht="7.5" customHeight="1">
      <c r="A2" s="69"/>
      <c r="B2" s="70"/>
      <c r="C2" s="70"/>
      <c r="D2" s="70"/>
      <c r="E2" s="70"/>
      <c r="F2" s="70"/>
      <c r="G2" s="70"/>
      <c r="H2" s="70"/>
      <c r="I2" s="70"/>
      <c r="J2" s="70"/>
      <c r="K2" s="70"/>
    </row>
    <row r="3" spans="1:13" ht="27" customHeight="1">
      <c r="A3" s="207" t="s">
        <v>439</v>
      </c>
      <c r="B3" s="207"/>
      <c r="C3" s="207"/>
      <c r="D3" s="207"/>
      <c r="E3" s="207"/>
      <c r="F3" s="207"/>
      <c r="G3" s="207"/>
      <c r="H3" s="207"/>
      <c r="I3" s="207"/>
      <c r="J3" s="207"/>
      <c r="K3" s="26"/>
      <c r="L3" s="159"/>
      <c r="M3" s="15"/>
    </row>
    <row r="4" spans="1:12" ht="16.5" customHeight="1">
      <c r="A4" s="92" t="s">
        <v>74</v>
      </c>
      <c r="B4" s="191" t="s">
        <v>2</v>
      </c>
      <c r="C4" s="192"/>
      <c r="D4" s="193"/>
      <c r="E4" s="92"/>
      <c r="F4" s="191" t="s">
        <v>3</v>
      </c>
      <c r="G4" s="192"/>
      <c r="H4" s="193"/>
      <c r="I4" s="93"/>
      <c r="J4" s="77" t="s">
        <v>1</v>
      </c>
      <c r="K4" s="20"/>
      <c r="L4" s="34"/>
    </row>
    <row r="5" spans="1:12" ht="37.5" customHeight="1">
      <c r="A5" s="5" t="s">
        <v>440</v>
      </c>
      <c r="B5" s="10" t="s">
        <v>45</v>
      </c>
      <c r="C5" s="10" t="s">
        <v>44</v>
      </c>
      <c r="D5" s="10" t="s">
        <v>46</v>
      </c>
      <c r="E5" s="10"/>
      <c r="F5" s="10" t="s">
        <v>45</v>
      </c>
      <c r="G5" s="10" t="s">
        <v>387</v>
      </c>
      <c r="H5" s="10" t="s">
        <v>88</v>
      </c>
      <c r="I5" s="10"/>
      <c r="J5" s="10" t="s">
        <v>99</v>
      </c>
      <c r="K5" s="19"/>
      <c r="L5" s="19"/>
    </row>
    <row r="6" spans="1:12" ht="18.75" customHeight="1">
      <c r="A6" s="13" t="s">
        <v>5</v>
      </c>
      <c r="B6" s="138">
        <v>100</v>
      </c>
      <c r="C6" s="138">
        <v>100</v>
      </c>
      <c r="D6" s="138">
        <v>100</v>
      </c>
      <c r="E6" s="138"/>
      <c r="F6" s="138">
        <v>100</v>
      </c>
      <c r="G6" s="138">
        <v>100</v>
      </c>
      <c r="H6" s="138">
        <v>100</v>
      </c>
      <c r="I6" s="138"/>
      <c r="J6" s="138">
        <v>100</v>
      </c>
      <c r="K6" s="7"/>
      <c r="L6" s="7"/>
    </row>
    <row r="7" spans="1:12" ht="12.75" customHeight="1">
      <c r="A7" s="27" t="s">
        <v>389</v>
      </c>
      <c r="B7" s="169">
        <v>0.4878048780487805</v>
      </c>
      <c r="C7" s="169">
        <v>0.05129520389843549</v>
      </c>
      <c r="D7" s="169">
        <v>0.09282896263634255</v>
      </c>
      <c r="E7" s="7"/>
      <c r="F7" s="170">
        <v>0.15923566878980894</v>
      </c>
      <c r="G7" s="170">
        <v>0.06521739130434784</v>
      </c>
      <c r="H7" s="170">
        <v>0.07122507122507123</v>
      </c>
      <c r="I7" s="7"/>
      <c r="J7" s="7">
        <v>0.07781000212209097</v>
      </c>
      <c r="K7" s="7"/>
      <c r="L7" s="7"/>
    </row>
    <row r="8" spans="1:12" ht="12.75">
      <c r="A8" s="3" t="s">
        <v>7</v>
      </c>
      <c r="B8" s="169">
        <v>23.170731707317074</v>
      </c>
      <c r="C8" s="169">
        <v>23.6983842010772</v>
      </c>
      <c r="D8" s="169">
        <v>23.64817823160826</v>
      </c>
      <c r="E8" s="7"/>
      <c r="F8" s="170">
        <v>14.171974522292993</v>
      </c>
      <c r="G8" s="170">
        <v>16.92391304347826</v>
      </c>
      <c r="H8" s="170">
        <v>16.748066748066748</v>
      </c>
      <c r="I8" s="7"/>
      <c r="J8" s="7">
        <v>18.851241423215676</v>
      </c>
      <c r="K8" s="1"/>
      <c r="L8" s="4"/>
    </row>
    <row r="9" spans="1:12" ht="12.75">
      <c r="A9" s="3" t="s">
        <v>8</v>
      </c>
      <c r="B9" s="169">
        <v>25.121951219512194</v>
      </c>
      <c r="C9" s="169">
        <v>25.981020774557578</v>
      </c>
      <c r="D9" s="169">
        <v>25.899280575539567</v>
      </c>
      <c r="E9" s="7"/>
      <c r="F9" s="170">
        <v>21.337579617834397</v>
      </c>
      <c r="G9" s="170">
        <v>23.456521739130434</v>
      </c>
      <c r="H9" s="170">
        <v>23.32112332112332</v>
      </c>
      <c r="I9" s="7"/>
      <c r="J9" s="7">
        <v>24.106953384735093</v>
      </c>
      <c r="K9" s="1"/>
      <c r="L9" s="4"/>
    </row>
    <row r="10" spans="1:12" ht="12.75">
      <c r="A10" s="3" t="s">
        <v>9</v>
      </c>
      <c r="B10" s="169">
        <v>22.682926829268293</v>
      </c>
      <c r="C10" s="169">
        <v>23.21107976404206</v>
      </c>
      <c r="D10" s="169">
        <v>23.16082617776746</v>
      </c>
      <c r="E10" s="7"/>
      <c r="F10" s="170">
        <v>23.248407643312103</v>
      </c>
      <c r="G10" s="170">
        <v>23.815217391304348</v>
      </c>
      <c r="H10" s="170">
        <v>23.778998778998776</v>
      </c>
      <c r="I10" s="7"/>
      <c r="J10" s="7">
        <v>23.59057791610667</v>
      </c>
      <c r="K10" s="1"/>
      <c r="L10" s="4"/>
    </row>
    <row r="11" spans="1:12" ht="12.75">
      <c r="A11" s="3" t="s">
        <v>10</v>
      </c>
      <c r="B11" s="169">
        <v>17.317073170731707</v>
      </c>
      <c r="C11" s="169">
        <v>16.209284431905616</v>
      </c>
      <c r="D11" s="169">
        <v>16.314690183337202</v>
      </c>
      <c r="E11" s="7"/>
      <c r="F11" s="170">
        <v>21.81528662420382</v>
      </c>
      <c r="G11" s="170">
        <v>18.836956521739133</v>
      </c>
      <c r="H11" s="170">
        <v>19.02726902726903</v>
      </c>
      <c r="I11" s="7"/>
      <c r="J11" s="7">
        <v>18.20046686001273</v>
      </c>
      <c r="K11" s="1"/>
      <c r="L11" s="4"/>
    </row>
    <row r="12" spans="1:12" ht="12.75">
      <c r="A12" s="3" t="s">
        <v>11</v>
      </c>
      <c r="B12" s="169">
        <v>8.536585365853659</v>
      </c>
      <c r="C12" s="169">
        <v>8.07899461400359</v>
      </c>
      <c r="D12" s="169">
        <v>8.122534230679971</v>
      </c>
      <c r="E12" s="7"/>
      <c r="F12" s="170">
        <v>14.171974522292993</v>
      </c>
      <c r="G12" s="170">
        <v>11.858695652173914</v>
      </c>
      <c r="H12" s="170">
        <v>12.006512006512006</v>
      </c>
      <c r="I12" s="7"/>
      <c r="J12" s="7">
        <v>10.822663931527197</v>
      </c>
      <c r="K12" s="1"/>
      <c r="L12" s="4"/>
    </row>
    <row r="13" spans="1:12" ht="12.75">
      <c r="A13" s="3" t="s">
        <v>12</v>
      </c>
      <c r="B13" s="169">
        <v>2.682926829268293</v>
      </c>
      <c r="C13" s="169">
        <v>2.7699410105155167</v>
      </c>
      <c r="D13" s="169">
        <v>2.7616616384311907</v>
      </c>
      <c r="E13" s="141"/>
      <c r="F13" s="170">
        <v>5.095541401273886</v>
      </c>
      <c r="G13" s="170">
        <v>5.043478260869565</v>
      </c>
      <c r="H13" s="170">
        <v>5.046805046805047</v>
      </c>
      <c r="I13" s="141"/>
      <c r="J13" s="7">
        <v>4.3502864822805405</v>
      </c>
      <c r="K13" s="67"/>
      <c r="L13" s="4"/>
    </row>
    <row r="14" spans="1:18" ht="12.75">
      <c r="A14" s="3" t="s">
        <v>20</v>
      </c>
      <c r="B14" s="4">
        <v>410</v>
      </c>
      <c r="C14" s="4">
        <v>3899</v>
      </c>
      <c r="D14" s="4">
        <v>4309</v>
      </c>
      <c r="E14" s="4"/>
      <c r="F14" s="4">
        <v>628</v>
      </c>
      <c r="G14" s="4">
        <v>9200</v>
      </c>
      <c r="H14" s="4">
        <v>9828</v>
      </c>
      <c r="I14" s="4"/>
      <c r="J14" s="4">
        <v>12696</v>
      </c>
      <c r="K14" s="79" t="s">
        <v>47</v>
      </c>
      <c r="L14" s="4"/>
      <c r="M14" s="4"/>
      <c r="N14" s="4"/>
      <c r="O14" s="4"/>
      <c r="P14" s="4"/>
      <c r="Q14" s="4"/>
      <c r="R14" s="4"/>
    </row>
    <row r="15" ht="12.75">
      <c r="L15" s="4"/>
    </row>
    <row r="16" spans="1:12" ht="16.5" customHeight="1">
      <c r="A16" s="13" t="s">
        <v>6</v>
      </c>
      <c r="B16" s="138">
        <v>100</v>
      </c>
      <c r="C16" s="138">
        <v>100</v>
      </c>
      <c r="D16" s="138">
        <v>100</v>
      </c>
      <c r="E16" s="138"/>
      <c r="F16" s="138">
        <v>100</v>
      </c>
      <c r="G16" s="138">
        <v>100</v>
      </c>
      <c r="H16" s="138">
        <v>100</v>
      </c>
      <c r="I16" s="138"/>
      <c r="J16" s="138">
        <v>100</v>
      </c>
      <c r="K16" s="4"/>
      <c r="L16" s="4"/>
    </row>
    <row r="17" spans="1:12" ht="12.75" customHeight="1">
      <c r="A17" s="27" t="s">
        <v>389</v>
      </c>
      <c r="B17" s="171" t="s">
        <v>21</v>
      </c>
      <c r="C17" s="171" t="s">
        <v>21</v>
      </c>
      <c r="D17" s="171" t="s">
        <v>21</v>
      </c>
      <c r="E17" s="7"/>
      <c r="F17" s="171" t="s">
        <v>21</v>
      </c>
      <c r="G17" s="172">
        <v>0.03554923569143263</v>
      </c>
      <c r="H17" s="172">
        <v>0.03247807729782397</v>
      </c>
      <c r="I17" s="172"/>
      <c r="J17" s="172">
        <v>0.020751193193608634</v>
      </c>
      <c r="K17" s="4"/>
      <c r="L17" s="4"/>
    </row>
    <row r="18" spans="1:12" ht="12.75">
      <c r="A18" s="3" t="s">
        <v>7</v>
      </c>
      <c r="B18" s="172">
        <v>16.80672268907563</v>
      </c>
      <c r="C18" s="172">
        <v>20.85132634176434</v>
      </c>
      <c r="D18" s="172">
        <v>20.57471264367816</v>
      </c>
      <c r="E18" s="7"/>
      <c r="F18" s="172">
        <v>24.81203007518797</v>
      </c>
      <c r="G18" s="172">
        <v>23.49804479203697</v>
      </c>
      <c r="H18" s="172">
        <v>23.611562195518026</v>
      </c>
      <c r="I18" s="7"/>
      <c r="J18" s="172">
        <v>22.515044615065367</v>
      </c>
      <c r="K18" s="1"/>
      <c r="L18" s="4"/>
    </row>
    <row r="19" spans="1:12" ht="12.75">
      <c r="A19" s="3" t="s">
        <v>8</v>
      </c>
      <c r="B19" s="172">
        <v>17.647058823529413</v>
      </c>
      <c r="C19" s="172">
        <v>25.41640962368908</v>
      </c>
      <c r="D19" s="172">
        <v>24.885057471264368</v>
      </c>
      <c r="E19" s="7"/>
      <c r="F19" s="172">
        <v>20.676691729323306</v>
      </c>
      <c r="G19" s="172">
        <v>23.533594027728405</v>
      </c>
      <c r="H19" s="172">
        <v>23.286781422539786</v>
      </c>
      <c r="I19" s="7"/>
      <c r="J19" s="172">
        <v>23.863872172649927</v>
      </c>
      <c r="K19" s="1"/>
      <c r="L19" s="4"/>
    </row>
    <row r="20" spans="1:12" ht="12.75">
      <c r="A20" s="3" t="s">
        <v>9</v>
      </c>
      <c r="B20" s="172">
        <v>20.168067226890756</v>
      </c>
      <c r="C20" s="172">
        <v>20.357803824799507</v>
      </c>
      <c r="D20" s="172">
        <v>20.344827586206897</v>
      </c>
      <c r="E20" s="7"/>
      <c r="F20" s="172">
        <v>18.421052631578945</v>
      </c>
      <c r="G20" s="172">
        <v>20.689655172413794</v>
      </c>
      <c r="H20" s="172">
        <v>20.493666774926925</v>
      </c>
      <c r="I20" s="7"/>
      <c r="J20" s="172">
        <v>20.4399252957045</v>
      </c>
      <c r="K20" s="1"/>
      <c r="L20" s="4"/>
    </row>
    <row r="21" spans="1:12" ht="12.75">
      <c r="A21" s="3" t="s">
        <v>10</v>
      </c>
      <c r="B21" s="172">
        <v>22.689075630252102</v>
      </c>
      <c r="C21" s="172">
        <v>17.520049352251696</v>
      </c>
      <c r="D21" s="172">
        <v>17.873563218390803</v>
      </c>
      <c r="E21" s="7"/>
      <c r="F21" s="172">
        <v>18.421052631578945</v>
      </c>
      <c r="G21" s="172">
        <v>17.24137931034483</v>
      </c>
      <c r="H21" s="172">
        <v>17.343293277038</v>
      </c>
      <c r="I21" s="7"/>
      <c r="J21" s="172">
        <v>17.534758248599296</v>
      </c>
      <c r="K21" s="1"/>
      <c r="L21" s="4"/>
    </row>
    <row r="22" spans="1:12" ht="12.75">
      <c r="A22" s="3" t="s">
        <v>11</v>
      </c>
      <c r="B22" s="172">
        <v>13.445378151260504</v>
      </c>
      <c r="C22" s="172">
        <v>11.35101789019124</v>
      </c>
      <c r="D22" s="172">
        <v>11.494252873563218</v>
      </c>
      <c r="E22" s="7"/>
      <c r="F22" s="172">
        <v>13.157894736842104</v>
      </c>
      <c r="G22" s="172">
        <v>10.558123000355492</v>
      </c>
      <c r="H22" s="172">
        <v>10.782721662877558</v>
      </c>
      <c r="I22" s="7"/>
      <c r="J22" s="172">
        <v>11.039634778999792</v>
      </c>
      <c r="K22" s="1"/>
      <c r="L22" s="4"/>
    </row>
    <row r="23" spans="1:12" ht="12.75">
      <c r="A23" s="3" t="s">
        <v>12</v>
      </c>
      <c r="B23" s="172">
        <v>9.243697478991598</v>
      </c>
      <c r="C23" s="172">
        <v>4.5033929673041335</v>
      </c>
      <c r="D23" s="172">
        <v>4.827586206896552</v>
      </c>
      <c r="E23" s="7"/>
      <c r="F23" s="172">
        <v>4.511278195488721</v>
      </c>
      <c r="G23" s="172">
        <v>4.443654461429079</v>
      </c>
      <c r="H23" s="172">
        <v>4.449496589801884</v>
      </c>
      <c r="I23" s="7"/>
      <c r="J23" s="172">
        <v>4.586013695787508</v>
      </c>
      <c r="K23" s="1"/>
      <c r="L23" s="4"/>
    </row>
    <row r="24" spans="1:12" ht="12.75">
      <c r="A24" s="20" t="s">
        <v>20</v>
      </c>
      <c r="B24" s="173">
        <v>119</v>
      </c>
      <c r="C24" s="173">
        <v>1621</v>
      </c>
      <c r="D24" s="173">
        <v>1740</v>
      </c>
      <c r="E24" s="18"/>
      <c r="F24" s="18">
        <v>266</v>
      </c>
      <c r="G24" s="18">
        <v>2813</v>
      </c>
      <c r="H24" s="18">
        <v>3079</v>
      </c>
      <c r="I24" s="18"/>
      <c r="J24" s="18">
        <v>4245</v>
      </c>
      <c r="K24" s="79" t="s">
        <v>47</v>
      </c>
      <c r="L24" s="4"/>
    </row>
    <row r="25" ht="12.75">
      <c r="L25" s="4"/>
    </row>
    <row r="26" spans="1:12" ht="16.5" customHeight="1">
      <c r="A26" s="28" t="s">
        <v>91</v>
      </c>
      <c r="B26" s="138">
        <v>100</v>
      </c>
      <c r="C26" s="138">
        <v>100</v>
      </c>
      <c r="D26" s="138">
        <v>100</v>
      </c>
      <c r="E26" s="138"/>
      <c r="F26" s="138">
        <v>100</v>
      </c>
      <c r="G26" s="138">
        <v>100</v>
      </c>
      <c r="H26" s="138">
        <v>100</v>
      </c>
      <c r="I26" s="138"/>
      <c r="J26" s="138">
        <v>100</v>
      </c>
      <c r="K26" s="1"/>
      <c r="L26" s="4"/>
    </row>
    <row r="27" spans="1:12" ht="12.75" customHeight="1">
      <c r="A27" s="27" t="s">
        <v>389</v>
      </c>
      <c r="B27" s="7">
        <v>0.3780718336483932</v>
      </c>
      <c r="C27" s="7">
        <v>0.036231884057971016</v>
      </c>
      <c r="D27" s="7">
        <v>0.06612663250123987</v>
      </c>
      <c r="E27" s="7"/>
      <c r="F27" s="7">
        <v>0.11185682326621924</v>
      </c>
      <c r="G27" s="7">
        <v>0.05827020727545159</v>
      </c>
      <c r="H27" s="7">
        <v>0.06198187030293639</v>
      </c>
      <c r="I27" s="7"/>
      <c r="J27" s="7">
        <v>0.06330449461911795</v>
      </c>
      <c r="K27" s="1"/>
      <c r="L27" s="4"/>
    </row>
    <row r="28" spans="1:12" ht="12.75">
      <c r="A28" s="3" t="s">
        <v>7</v>
      </c>
      <c r="B28" s="7">
        <v>21.73913043478261</v>
      </c>
      <c r="C28" s="7">
        <v>22.86231884057971</v>
      </c>
      <c r="D28" s="7">
        <v>22.764093238551826</v>
      </c>
      <c r="E28" s="4"/>
      <c r="F28" s="7">
        <v>17.337807606263983</v>
      </c>
      <c r="G28" s="7">
        <v>18.46333139099309</v>
      </c>
      <c r="H28" s="7">
        <v>18.385372278608507</v>
      </c>
      <c r="I28" s="4"/>
      <c r="J28" s="7">
        <v>19.78265456847436</v>
      </c>
      <c r="K28" s="1"/>
      <c r="L28" s="4"/>
    </row>
    <row r="29" spans="1:12" ht="12.75">
      <c r="A29" s="3" t="s">
        <v>8</v>
      </c>
      <c r="B29" s="7">
        <v>23.440453686200378</v>
      </c>
      <c r="C29" s="7">
        <v>25.815217391304344</v>
      </c>
      <c r="D29" s="7">
        <v>25.60753843610514</v>
      </c>
      <c r="E29" s="4"/>
      <c r="F29" s="7">
        <v>21.140939597315437</v>
      </c>
      <c r="G29" s="7">
        <v>23.474569216681928</v>
      </c>
      <c r="H29" s="7">
        <v>23.31293096769195</v>
      </c>
      <c r="I29" s="4"/>
      <c r="J29" s="7">
        <v>24.045157206161637</v>
      </c>
      <c r="K29" s="1"/>
      <c r="L29" s="4"/>
    </row>
    <row r="30" spans="1:12" ht="12.75">
      <c r="A30" s="3" t="s">
        <v>9</v>
      </c>
      <c r="B30" s="7">
        <v>22.117202268431</v>
      </c>
      <c r="C30" s="7">
        <v>22.3731884057971</v>
      </c>
      <c r="D30" s="7">
        <v>22.350801785419076</v>
      </c>
      <c r="E30" s="4"/>
      <c r="F30" s="7">
        <v>21.812080536912752</v>
      </c>
      <c r="G30" s="7">
        <v>23.083326396403898</v>
      </c>
      <c r="H30" s="7">
        <v>22.995273882389398</v>
      </c>
      <c r="I30" s="4"/>
      <c r="J30" s="7">
        <v>22.789618062882464</v>
      </c>
      <c r="K30" s="1"/>
      <c r="L30" s="4"/>
    </row>
    <row r="31" spans="1:12" ht="12.75">
      <c r="A31" s="3" t="s">
        <v>10</v>
      </c>
      <c r="B31" s="7">
        <v>18.525519848771268</v>
      </c>
      <c r="C31" s="7">
        <v>16.594202898550726</v>
      </c>
      <c r="D31" s="7">
        <v>16.763101339064306</v>
      </c>
      <c r="E31" s="4"/>
      <c r="F31" s="7">
        <v>20.80536912751678</v>
      </c>
      <c r="G31" s="7">
        <v>18.46333139099309</v>
      </c>
      <c r="H31" s="7">
        <v>18.625552026032384</v>
      </c>
      <c r="I31" s="4"/>
      <c r="J31" s="7">
        <v>18.03123021734543</v>
      </c>
      <c r="K31" s="1"/>
      <c r="L31" s="4"/>
    </row>
    <row r="32" spans="1:12" ht="12.75">
      <c r="A32" s="3" t="s">
        <v>11</v>
      </c>
      <c r="B32" s="7">
        <v>9.640831758034027</v>
      </c>
      <c r="C32" s="7">
        <v>9.039855072463768</v>
      </c>
      <c r="D32" s="7">
        <v>9.092411968920484</v>
      </c>
      <c r="E32" s="4"/>
      <c r="F32" s="7">
        <v>13.870246085011187</v>
      </c>
      <c r="G32" s="7">
        <v>11.554149671189546</v>
      </c>
      <c r="H32" s="7">
        <v>11.71457348725498</v>
      </c>
      <c r="I32" s="4"/>
      <c r="J32" s="7">
        <v>10.877822325385102</v>
      </c>
      <c r="K32" s="1"/>
      <c r="L32" s="4"/>
    </row>
    <row r="33" spans="1:12" ht="12.75">
      <c r="A33" s="3" t="s">
        <v>12</v>
      </c>
      <c r="B33" s="7">
        <v>4.158790170132325</v>
      </c>
      <c r="C33" s="7">
        <v>3.278985507246377</v>
      </c>
      <c r="D33" s="7">
        <v>3.3559265994379235</v>
      </c>
      <c r="E33" s="4"/>
      <c r="F33" s="7">
        <v>4.921700223713646</v>
      </c>
      <c r="G33" s="7">
        <v>4.903021726462999</v>
      </c>
      <c r="H33" s="7">
        <v>4.904315487719842</v>
      </c>
      <c r="I33" s="4"/>
      <c r="J33" s="7">
        <v>4.410213125131884</v>
      </c>
      <c r="K33" s="1"/>
      <c r="L33" s="4"/>
    </row>
    <row r="34" spans="1:12" ht="16.5" customHeight="1">
      <c r="A34" s="5" t="s">
        <v>20</v>
      </c>
      <c r="B34" s="57">
        <v>529</v>
      </c>
      <c r="C34" s="57">
        <v>5520</v>
      </c>
      <c r="D34" s="57">
        <v>6049</v>
      </c>
      <c r="E34" s="57"/>
      <c r="F34" s="57">
        <v>894</v>
      </c>
      <c r="G34" s="57">
        <v>12013</v>
      </c>
      <c r="H34" s="57">
        <v>12907</v>
      </c>
      <c r="I34" s="57"/>
      <c r="J34" s="57">
        <v>16941</v>
      </c>
      <c r="K34" s="79" t="s">
        <v>47</v>
      </c>
      <c r="L34" s="4"/>
    </row>
    <row r="35" spans="1:11" ht="24" customHeight="1">
      <c r="A35" s="5"/>
      <c r="B35" s="57"/>
      <c r="C35" s="18"/>
      <c r="D35" s="18"/>
      <c r="E35" s="18"/>
      <c r="F35" s="18"/>
      <c r="G35" s="18"/>
      <c r="H35" s="18"/>
      <c r="I35" s="18"/>
      <c r="J35" s="18"/>
      <c r="K35" s="18"/>
    </row>
    <row r="36" spans="1:13" ht="49.5" customHeight="1">
      <c r="A36" s="208" t="s">
        <v>455</v>
      </c>
      <c r="B36" s="205"/>
      <c r="C36" s="205"/>
      <c r="D36" s="205"/>
      <c r="E36" s="205"/>
      <c r="F36" s="205"/>
      <c r="G36" s="205"/>
      <c r="H36" s="205"/>
      <c r="I36" s="205"/>
      <c r="J36" s="205"/>
      <c r="K36" s="16"/>
      <c r="L36" s="16"/>
      <c r="M36" s="16"/>
    </row>
    <row r="37" spans="1:11" ht="12.75">
      <c r="A37" s="86"/>
      <c r="B37" s="86"/>
      <c r="C37" s="86"/>
      <c r="D37" s="86"/>
      <c r="E37" s="86"/>
      <c r="F37" s="86"/>
      <c r="G37" s="15"/>
      <c r="H37" s="15"/>
      <c r="I37" s="15"/>
      <c r="J37" s="15"/>
      <c r="K37" s="15"/>
    </row>
    <row r="38" spans="1:11" ht="12.75">
      <c r="A38" s="15"/>
      <c r="B38" s="15"/>
      <c r="C38" s="15"/>
      <c r="D38" s="15"/>
      <c r="E38" s="15"/>
      <c r="F38" s="15"/>
      <c r="G38" s="15"/>
      <c r="H38" s="15"/>
      <c r="I38" s="15"/>
      <c r="J38" s="15"/>
      <c r="K38" s="15"/>
    </row>
    <row r="39" ht="12.75">
      <c r="A39" s="27"/>
    </row>
    <row r="48" spans="1:7" ht="12.75">
      <c r="A48" s="27"/>
      <c r="B48" s="27"/>
      <c r="C48" s="27"/>
      <c r="D48" s="27"/>
      <c r="E48" s="27"/>
      <c r="F48" s="27"/>
      <c r="G48" s="27"/>
    </row>
    <row r="49" ht="12.75">
      <c r="A49" s="27"/>
    </row>
    <row r="50" ht="12.75">
      <c r="A50" s="27"/>
    </row>
  </sheetData>
  <mergeCells count="6">
    <mergeCell ref="A36:J36"/>
    <mergeCell ref="B4:D4"/>
    <mergeCell ref="M1:X1"/>
    <mergeCell ref="F4:H4"/>
    <mergeCell ref="A1:J1"/>
    <mergeCell ref="A3:J3"/>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8"/>
  <sheetViews>
    <sheetView workbookViewId="0" topLeftCell="A1">
      <selection activeCell="G14" sqref="G14"/>
    </sheetView>
  </sheetViews>
  <sheetFormatPr defaultColWidth="9.140625" defaultRowHeight="12.75"/>
  <cols>
    <col min="1" max="1" width="21.421875" style="0" customWidth="1"/>
    <col min="2" max="4" width="10.8515625" style="0" customWidth="1"/>
    <col min="5" max="6" width="11.28125" style="0" customWidth="1"/>
    <col min="7" max="7" width="8.140625" style="0" customWidth="1"/>
    <col min="8" max="8" width="7.28125" style="0" customWidth="1"/>
    <col min="9" max="9" width="7.8515625" style="0" customWidth="1"/>
    <col min="10" max="10" width="8.140625" style="0" customWidth="1"/>
  </cols>
  <sheetData>
    <row r="1" spans="1:10" ht="27" customHeight="1">
      <c r="A1" s="204" t="s">
        <v>484</v>
      </c>
      <c r="B1" s="205"/>
      <c r="C1" s="205"/>
      <c r="D1" s="205"/>
      <c r="E1" s="205"/>
      <c r="F1" s="205"/>
      <c r="G1" s="203"/>
      <c r="H1" s="15"/>
      <c r="I1" s="15"/>
      <c r="J1" s="15"/>
    </row>
    <row r="2" spans="1:10" ht="7.5" customHeight="1">
      <c r="A2" s="69"/>
      <c r="B2" s="70"/>
      <c r="C2" s="70"/>
      <c r="D2" s="70"/>
      <c r="E2" s="70"/>
      <c r="F2" s="15"/>
      <c r="G2" s="15"/>
      <c r="H2" s="15"/>
      <c r="I2" s="15"/>
      <c r="J2" s="15"/>
    </row>
    <row r="3" spans="1:10" ht="27" customHeight="1">
      <c r="A3" s="210" t="s">
        <v>466</v>
      </c>
      <c r="B3" s="210"/>
      <c r="C3" s="210"/>
      <c r="D3" s="210"/>
      <c r="E3" s="210"/>
      <c r="F3" s="210"/>
      <c r="G3" s="16"/>
      <c r="H3" s="16"/>
      <c r="I3" s="16"/>
      <c r="J3" s="16"/>
    </row>
    <row r="4" spans="1:10" ht="16.5" customHeight="1">
      <c r="A4" s="195" t="s">
        <v>482</v>
      </c>
      <c r="B4" s="201" t="s">
        <v>28</v>
      </c>
      <c r="C4" s="201"/>
      <c r="D4" s="201"/>
      <c r="E4" s="198" t="s">
        <v>467</v>
      </c>
      <c r="F4" s="198" t="s">
        <v>468</v>
      </c>
      <c r="G4" s="16"/>
      <c r="H4" s="16"/>
      <c r="I4" s="16"/>
      <c r="J4" s="16"/>
    </row>
    <row r="5" spans="1:10" ht="50.25" customHeight="1">
      <c r="A5" s="207"/>
      <c r="B5" s="46" t="s">
        <v>50</v>
      </c>
      <c r="C5" s="46" t="s">
        <v>30</v>
      </c>
      <c r="D5" s="46" t="s">
        <v>49</v>
      </c>
      <c r="E5" s="194"/>
      <c r="F5" s="194"/>
      <c r="G5" s="19"/>
      <c r="H5" s="19"/>
      <c r="I5" s="19"/>
      <c r="J5" s="19"/>
    </row>
    <row r="6" spans="1:10" ht="18.75" customHeight="1">
      <c r="A6" s="48" t="s">
        <v>442</v>
      </c>
      <c r="B6" s="28"/>
      <c r="C6" s="50"/>
      <c r="D6" s="39"/>
      <c r="E6" s="39"/>
      <c r="F6" s="39"/>
      <c r="G6" s="39"/>
      <c r="H6" s="50"/>
      <c r="I6" s="50"/>
      <c r="J6" s="50"/>
    </row>
    <row r="7" spans="1:10" ht="16.5" customHeight="1">
      <c r="A7" s="28" t="s">
        <v>5</v>
      </c>
      <c r="B7" s="130">
        <f>SUM(B8:B10)</f>
        <v>37</v>
      </c>
      <c r="C7" s="130">
        <f>SUM(C8:C10)</f>
        <v>204</v>
      </c>
      <c r="D7" s="130">
        <f>SUM(D8:D10)</f>
        <v>241</v>
      </c>
      <c r="E7" s="117">
        <f>SUM(E8:E10)</f>
        <v>12989</v>
      </c>
      <c r="F7" s="142">
        <f>(D7/E7)*100</f>
        <v>1.855416121333436</v>
      </c>
      <c r="G7" s="39"/>
      <c r="H7" s="50"/>
      <c r="I7" s="50"/>
      <c r="J7" s="50"/>
    </row>
    <row r="8" spans="1:10" ht="12.75">
      <c r="A8" s="37">
        <v>100</v>
      </c>
      <c r="B8" s="38">
        <v>28</v>
      </c>
      <c r="C8" s="39">
        <v>152</v>
      </c>
      <c r="D8" s="39">
        <f>SUM(B8:C8)</f>
        <v>180</v>
      </c>
      <c r="E8" s="39">
        <v>11553</v>
      </c>
      <c r="F8" s="143">
        <f>(D8/E8)*100</f>
        <v>1.5580368735393404</v>
      </c>
      <c r="G8" s="39"/>
      <c r="H8" s="39"/>
      <c r="I8" s="39"/>
      <c r="J8" s="39"/>
    </row>
    <row r="9" spans="1:10" ht="12.75">
      <c r="A9" s="109" t="s">
        <v>393</v>
      </c>
      <c r="B9" s="38">
        <v>3</v>
      </c>
      <c r="C9" s="39">
        <v>20</v>
      </c>
      <c r="D9" s="39">
        <f>SUM(B9:C9)</f>
        <v>23</v>
      </c>
      <c r="E9" s="39">
        <v>727</v>
      </c>
      <c r="F9" s="143">
        <f>(D9/E9)*100</f>
        <v>3.1636863823933976</v>
      </c>
      <c r="G9" s="39"/>
      <c r="H9" s="39"/>
      <c r="I9" s="39"/>
      <c r="J9" s="39"/>
    </row>
    <row r="10" spans="1:10" ht="12.75">
      <c r="A10" s="109" t="s">
        <v>394</v>
      </c>
      <c r="B10" s="65">
        <v>6</v>
      </c>
      <c r="C10" s="39">
        <v>32</v>
      </c>
      <c r="D10" s="39">
        <f>SUM(B10:C10)</f>
        <v>38</v>
      </c>
      <c r="E10" s="39">
        <v>709</v>
      </c>
      <c r="F10" s="143">
        <f>(D10/E10)*100</f>
        <v>5.359661495063469</v>
      </c>
      <c r="G10" s="39"/>
      <c r="H10" s="39"/>
      <c r="I10" s="39"/>
      <c r="J10" s="39"/>
    </row>
    <row r="11" spans="1:10" ht="16.5" customHeight="1">
      <c r="A11" s="28" t="s">
        <v>4</v>
      </c>
      <c r="B11" s="64">
        <f>SUM(B12:B14)</f>
        <v>25</v>
      </c>
      <c r="C11" s="64">
        <f>SUM(C12:C14)</f>
        <v>53</v>
      </c>
      <c r="D11" s="64">
        <f>SUM(D12:D14)</f>
        <v>78</v>
      </c>
      <c r="E11" s="117">
        <f>SUM(E12:E14)</f>
        <v>4389</v>
      </c>
      <c r="F11" s="142">
        <f>(D11/E11)*100</f>
        <v>1.77717019822283</v>
      </c>
      <c r="G11" s="27"/>
      <c r="H11" s="27"/>
      <c r="I11" s="27"/>
      <c r="J11" s="27"/>
    </row>
    <row r="12" spans="1:10" ht="12.75">
      <c r="A12" s="37">
        <v>100</v>
      </c>
      <c r="B12" s="38">
        <v>15</v>
      </c>
      <c r="C12" s="38">
        <v>42</v>
      </c>
      <c r="D12" s="39">
        <f aca="true" t="shared" si="0" ref="D12:D18">SUM(B12:C12)</f>
        <v>57</v>
      </c>
      <c r="E12" s="39">
        <v>3968</v>
      </c>
      <c r="F12" s="143">
        <f aca="true" t="shared" si="1" ref="F12:F18">(D12/E12)*100</f>
        <v>1.436491935483871</v>
      </c>
      <c r="G12" s="27"/>
      <c r="H12" s="27"/>
      <c r="I12" s="27"/>
      <c r="J12" s="27"/>
    </row>
    <row r="13" spans="1:10" ht="12.75">
      <c r="A13" s="109" t="s">
        <v>393</v>
      </c>
      <c r="B13" s="38">
        <v>5</v>
      </c>
      <c r="C13" s="38">
        <v>5</v>
      </c>
      <c r="D13" s="39">
        <f t="shared" si="0"/>
        <v>10</v>
      </c>
      <c r="E13" s="39">
        <v>239</v>
      </c>
      <c r="F13" s="143">
        <f t="shared" si="1"/>
        <v>4.184100418410042</v>
      </c>
      <c r="G13" s="27"/>
      <c r="H13" s="27"/>
      <c r="I13" s="27"/>
      <c r="J13" s="27"/>
    </row>
    <row r="14" spans="1:10" ht="12.75">
      <c r="A14" s="109" t="s">
        <v>394</v>
      </c>
      <c r="B14" s="38">
        <v>5</v>
      </c>
      <c r="C14" s="38">
        <v>6</v>
      </c>
      <c r="D14" s="39">
        <f t="shared" si="0"/>
        <v>11</v>
      </c>
      <c r="E14" s="39">
        <v>182</v>
      </c>
      <c r="F14" s="143">
        <f t="shared" si="1"/>
        <v>6.043956043956044</v>
      </c>
      <c r="G14" s="27"/>
      <c r="H14" s="27"/>
      <c r="I14" s="27"/>
      <c r="J14" s="27"/>
    </row>
    <row r="15" spans="1:10" ht="16.5" customHeight="1">
      <c r="A15" s="28" t="s">
        <v>20</v>
      </c>
      <c r="B15" s="64">
        <f>B7+B11</f>
        <v>62</v>
      </c>
      <c r="C15" s="64">
        <f>C7+C11</f>
        <v>257</v>
      </c>
      <c r="D15" s="117">
        <f t="shared" si="0"/>
        <v>319</v>
      </c>
      <c r="E15" s="117">
        <f>E7+E11</f>
        <v>17378</v>
      </c>
      <c r="F15" s="142">
        <f t="shared" si="1"/>
        <v>1.8356542755207732</v>
      </c>
      <c r="G15" s="27"/>
      <c r="H15" s="27"/>
      <c r="I15" s="27"/>
      <c r="J15" s="27"/>
    </row>
    <row r="16" spans="1:10" ht="12.75" customHeight="1">
      <c r="A16" s="37">
        <v>100</v>
      </c>
      <c r="B16" s="38">
        <f aca="true" t="shared" si="2" ref="B16:C18">B8+B12</f>
        <v>43</v>
      </c>
      <c r="C16" s="38">
        <f t="shared" si="2"/>
        <v>194</v>
      </c>
      <c r="D16" s="39">
        <f t="shared" si="0"/>
        <v>237</v>
      </c>
      <c r="E16" s="39">
        <f>E8+E12</f>
        <v>15521</v>
      </c>
      <c r="F16" s="143">
        <f t="shared" si="1"/>
        <v>1.5269634688486566</v>
      </c>
      <c r="G16" s="27"/>
      <c r="H16" s="27"/>
      <c r="I16" s="27"/>
      <c r="J16" s="27"/>
    </row>
    <row r="17" spans="1:10" ht="12.75">
      <c r="A17" s="109" t="s">
        <v>393</v>
      </c>
      <c r="B17" s="38">
        <f t="shared" si="2"/>
        <v>8</v>
      </c>
      <c r="C17" s="38">
        <f t="shared" si="2"/>
        <v>25</v>
      </c>
      <c r="D17" s="39">
        <f t="shared" si="0"/>
        <v>33</v>
      </c>
      <c r="E17" s="39">
        <f>E9+E13</f>
        <v>966</v>
      </c>
      <c r="F17" s="143">
        <f t="shared" si="1"/>
        <v>3.4161490683229814</v>
      </c>
      <c r="G17" s="27"/>
      <c r="H17" s="27"/>
      <c r="I17" s="27"/>
      <c r="J17" s="27"/>
    </row>
    <row r="18" spans="1:10" ht="12.75">
      <c r="A18" s="109" t="s">
        <v>394</v>
      </c>
      <c r="B18" s="38">
        <f t="shared" si="2"/>
        <v>11</v>
      </c>
      <c r="C18" s="38">
        <f t="shared" si="2"/>
        <v>38</v>
      </c>
      <c r="D18" s="39">
        <f t="shared" si="0"/>
        <v>49</v>
      </c>
      <c r="E18" s="39">
        <f>E10+E14</f>
        <v>891</v>
      </c>
      <c r="F18" s="143">
        <f t="shared" si="1"/>
        <v>5.499438832772166</v>
      </c>
      <c r="G18" s="27"/>
      <c r="H18" s="27"/>
      <c r="I18" s="27"/>
      <c r="J18" s="27"/>
    </row>
    <row r="19" spans="1:10" ht="18.75" customHeight="1">
      <c r="A19" s="28" t="s">
        <v>443</v>
      </c>
      <c r="B19" s="38"/>
      <c r="C19" s="38"/>
      <c r="D19" s="39"/>
      <c r="E19" s="39"/>
      <c r="F19" s="143"/>
      <c r="G19" s="27"/>
      <c r="H19" s="27"/>
      <c r="I19" s="27"/>
      <c r="J19" s="27"/>
    </row>
    <row r="20" spans="1:10" ht="16.5" customHeight="1">
      <c r="A20" s="28" t="s">
        <v>5</v>
      </c>
      <c r="B20" s="124">
        <f>SUM(B21:B23)</f>
        <v>4</v>
      </c>
      <c r="C20" s="124">
        <f>SUM(C21:C23)</f>
        <v>32</v>
      </c>
      <c r="D20" s="111">
        <f>SUM(B20:C20)</f>
        <v>36</v>
      </c>
      <c r="E20" s="124">
        <f>SUM(E21:E23)</f>
        <v>3558</v>
      </c>
      <c r="F20" s="144">
        <f>(D20/E20)*100</f>
        <v>1.0118043844856661</v>
      </c>
      <c r="G20" s="27"/>
      <c r="H20" s="27"/>
      <c r="I20" s="27"/>
      <c r="J20" s="27"/>
    </row>
    <row r="21" spans="1:10" ht="12.75" customHeight="1">
      <c r="A21" s="37">
        <v>100</v>
      </c>
      <c r="B21" s="100">
        <v>4</v>
      </c>
      <c r="C21" s="100">
        <v>29</v>
      </c>
      <c r="D21" s="41">
        <f>SUM(B21:C21)</f>
        <v>33</v>
      </c>
      <c r="E21" s="41">
        <v>3272</v>
      </c>
      <c r="F21" s="58">
        <f>(D21/E21)*100</f>
        <v>1.0085574572127138</v>
      </c>
      <c r="G21" s="27"/>
      <c r="H21" s="27"/>
      <c r="I21" s="27"/>
      <c r="J21" s="27"/>
    </row>
    <row r="22" spans="1:10" ht="12.75" customHeight="1">
      <c r="A22" s="109" t="s">
        <v>393</v>
      </c>
      <c r="B22" s="100" t="s">
        <v>21</v>
      </c>
      <c r="C22" s="100" t="s">
        <v>21</v>
      </c>
      <c r="D22" s="100" t="s">
        <v>21</v>
      </c>
      <c r="E22" s="41">
        <v>141</v>
      </c>
      <c r="F22" s="58">
        <v>0</v>
      </c>
      <c r="G22" s="27"/>
      <c r="H22" s="27"/>
      <c r="I22" s="27"/>
      <c r="J22" s="27"/>
    </row>
    <row r="23" spans="1:10" ht="12.75" customHeight="1">
      <c r="A23" s="109" t="s">
        <v>394</v>
      </c>
      <c r="B23" s="100" t="s">
        <v>21</v>
      </c>
      <c r="C23" s="100">
        <v>3</v>
      </c>
      <c r="D23" s="41">
        <f>SUM(B23:C23)</f>
        <v>3</v>
      </c>
      <c r="E23" s="41">
        <v>145</v>
      </c>
      <c r="F23" s="58">
        <f>(D23/E23)*100</f>
        <v>2.0689655172413794</v>
      </c>
      <c r="G23" s="27"/>
      <c r="H23" s="27"/>
      <c r="I23" s="27"/>
      <c r="J23" s="27"/>
    </row>
    <row r="24" spans="1:10" ht="16.5" customHeight="1">
      <c r="A24" s="28" t="s">
        <v>4</v>
      </c>
      <c r="B24" s="61" t="s">
        <v>21</v>
      </c>
      <c r="C24" s="124">
        <f>SUM(C25:C27)</f>
        <v>3</v>
      </c>
      <c r="D24" s="124">
        <f>SUM(D25:D27)</f>
        <v>3</v>
      </c>
      <c r="E24" s="124">
        <f>SUM(E25:E27)</f>
        <v>1030</v>
      </c>
      <c r="F24" s="144">
        <f>(D24/E24)*100</f>
        <v>0.2912621359223301</v>
      </c>
      <c r="G24" s="27"/>
      <c r="H24" s="27"/>
      <c r="I24" s="27"/>
      <c r="J24" s="27"/>
    </row>
    <row r="25" spans="1:9" ht="12.75">
      <c r="A25" s="37">
        <v>100</v>
      </c>
      <c r="B25" s="60" t="s">
        <v>21</v>
      </c>
      <c r="C25" s="107">
        <v>3</v>
      </c>
      <c r="D25" s="107">
        <f>SUM(C25)</f>
        <v>3</v>
      </c>
      <c r="E25" s="107">
        <v>949</v>
      </c>
      <c r="F25" s="58">
        <f>(D25/E25)*100</f>
        <v>0.31612223393045313</v>
      </c>
      <c r="G25" s="15"/>
      <c r="H25" s="15"/>
      <c r="I25" s="15"/>
    </row>
    <row r="26" spans="1:10" ht="12.75">
      <c r="A26" s="109" t="s">
        <v>393</v>
      </c>
      <c r="B26" s="66" t="s">
        <v>21</v>
      </c>
      <c r="C26" s="66" t="s">
        <v>21</v>
      </c>
      <c r="D26" s="60" t="s">
        <v>21</v>
      </c>
      <c r="E26" s="108">
        <v>47</v>
      </c>
      <c r="F26" s="151" t="s">
        <v>21</v>
      </c>
      <c r="G26" s="16"/>
      <c r="H26" s="16"/>
      <c r="I26" s="16"/>
      <c r="J26" s="16"/>
    </row>
    <row r="27" spans="1:10" ht="12.75">
      <c r="A27" s="109" t="s">
        <v>394</v>
      </c>
      <c r="B27" s="60" t="s">
        <v>21</v>
      </c>
      <c r="C27" s="60" t="s">
        <v>21</v>
      </c>
      <c r="D27" s="60" t="s">
        <v>21</v>
      </c>
      <c r="E27" s="4">
        <v>34</v>
      </c>
      <c r="F27" s="151" t="s">
        <v>21</v>
      </c>
      <c r="G27" s="27"/>
      <c r="H27" s="27"/>
      <c r="I27" s="27"/>
      <c r="J27" s="27"/>
    </row>
    <row r="28" spans="1:10" ht="16.5" customHeight="1">
      <c r="A28" s="28" t="s">
        <v>20</v>
      </c>
      <c r="B28" s="125">
        <f>SUM(B29:B31)</f>
        <v>4</v>
      </c>
      <c r="C28" s="125">
        <f>C20+C24</f>
        <v>35</v>
      </c>
      <c r="D28" s="125">
        <f aca="true" t="shared" si="3" ref="D28:E31">D20+D24</f>
        <v>39</v>
      </c>
      <c r="E28" s="125">
        <f t="shared" si="3"/>
        <v>4588</v>
      </c>
      <c r="F28" s="144">
        <f>(D28/E28)*100</f>
        <v>0.8500435919790759</v>
      </c>
      <c r="G28" s="27"/>
      <c r="H28" s="27"/>
      <c r="I28" s="27"/>
      <c r="J28" s="27"/>
    </row>
    <row r="29" spans="1:10" ht="12.75" customHeight="1">
      <c r="A29" s="37">
        <v>100</v>
      </c>
      <c r="B29" s="4">
        <f>B21</f>
        <v>4</v>
      </c>
      <c r="C29" s="18">
        <f>C21+C25</f>
        <v>32</v>
      </c>
      <c r="D29" s="4">
        <f t="shared" si="3"/>
        <v>36</v>
      </c>
      <c r="E29" s="4">
        <f t="shared" si="3"/>
        <v>4221</v>
      </c>
      <c r="F29" s="58">
        <f>(D29/E29)*100</f>
        <v>0.8528784648187633</v>
      </c>
      <c r="G29" s="27"/>
      <c r="H29" s="27"/>
      <c r="I29" s="27"/>
      <c r="J29" s="27"/>
    </row>
    <row r="30" spans="1:10" ht="12.75">
      <c r="A30" s="109" t="s">
        <v>393</v>
      </c>
      <c r="B30" s="60" t="str">
        <f>B22</f>
        <v>-</v>
      </c>
      <c r="C30" s="189" t="s">
        <v>21</v>
      </c>
      <c r="D30" s="60" t="str">
        <f>D22</f>
        <v>-</v>
      </c>
      <c r="E30" s="4">
        <f t="shared" si="3"/>
        <v>188</v>
      </c>
      <c r="F30" s="58">
        <v>0</v>
      </c>
      <c r="G30" s="27"/>
      <c r="H30" s="27"/>
      <c r="I30" s="27"/>
      <c r="J30" s="27"/>
    </row>
    <row r="31" spans="1:10" ht="12.75">
      <c r="A31" s="131" t="s">
        <v>394</v>
      </c>
      <c r="B31" s="128" t="str">
        <f>B23</f>
        <v>-</v>
      </c>
      <c r="C31" s="57">
        <f>C23</f>
        <v>3</v>
      </c>
      <c r="D31" s="57">
        <f>D23</f>
        <v>3</v>
      </c>
      <c r="E31" s="57">
        <f t="shared" si="3"/>
        <v>179</v>
      </c>
      <c r="F31" s="99">
        <f>(D31/E31)*100</f>
        <v>1.675977653631285</v>
      </c>
      <c r="G31" s="27"/>
      <c r="H31" s="27"/>
      <c r="I31" s="27"/>
      <c r="J31" s="27"/>
    </row>
    <row r="32" spans="1:10" ht="24" customHeight="1">
      <c r="A32" s="134"/>
      <c r="B32" s="18"/>
      <c r="C32" s="18"/>
      <c r="D32" s="18"/>
      <c r="E32" s="18"/>
      <c r="F32" s="106"/>
      <c r="G32" s="27"/>
      <c r="H32" s="27"/>
      <c r="I32" s="27"/>
      <c r="J32" s="27"/>
    </row>
    <row r="33" spans="1:10" ht="72" customHeight="1">
      <c r="A33" s="208" t="s">
        <v>483</v>
      </c>
      <c r="B33" s="210"/>
      <c r="C33" s="210"/>
      <c r="D33" s="210"/>
      <c r="E33" s="210"/>
      <c r="F33" s="210"/>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sheetData>
  <mergeCells count="7">
    <mergeCell ref="A33:F33"/>
    <mergeCell ref="A3:F3"/>
    <mergeCell ref="B4:D4"/>
    <mergeCell ref="A1:G1"/>
    <mergeCell ref="E4:E5"/>
    <mergeCell ref="F4:F5"/>
    <mergeCell ref="A4:A5"/>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58"/>
  <sheetViews>
    <sheetView workbookViewId="0" topLeftCell="A1">
      <selection activeCell="A8" sqref="A8"/>
    </sheetView>
  </sheetViews>
  <sheetFormatPr defaultColWidth="9.140625" defaultRowHeight="12.75"/>
  <cols>
    <col min="1" max="1" width="21.8515625" style="0" customWidth="1"/>
    <col min="2" max="2" width="6.00390625" style="0" customWidth="1"/>
    <col min="3" max="3" width="10.7109375" style="0" customWidth="1"/>
    <col min="4" max="4" width="1.7109375" style="0" customWidth="1"/>
    <col min="5" max="5" width="10.8515625" style="0" customWidth="1"/>
    <col min="6" max="6" width="1.8515625" style="0" customWidth="1"/>
    <col min="7" max="7" width="10.7109375" style="0" customWidth="1"/>
    <col min="8" max="8" width="10.57421875" style="0" customWidth="1"/>
    <col min="9" max="9" width="1.7109375" style="0" customWidth="1"/>
    <col min="10" max="10" width="10.421875" style="0" customWidth="1"/>
    <col min="11" max="11" width="1.7109375" style="0" customWidth="1"/>
    <col min="12" max="12" width="7.57421875" style="0" customWidth="1"/>
    <col min="13" max="13" width="6.57421875" style="0" customWidth="1"/>
    <col min="14" max="14" width="7.8515625" style="0" customWidth="1"/>
  </cols>
  <sheetData>
    <row r="1" spans="1:14" ht="27" customHeight="1">
      <c r="A1" s="204" t="s">
        <v>469</v>
      </c>
      <c r="B1" s="204"/>
      <c r="C1" s="205"/>
      <c r="D1" s="205"/>
      <c r="E1" s="205"/>
      <c r="F1" s="205"/>
      <c r="G1" s="205"/>
      <c r="H1" s="205"/>
      <c r="I1" s="205"/>
      <c r="J1" s="205"/>
      <c r="K1" s="15"/>
      <c r="L1" s="15"/>
      <c r="M1" s="15"/>
      <c r="N1" s="15"/>
    </row>
    <row r="2" spans="1:14" ht="7.5" customHeight="1">
      <c r="A2" s="69"/>
      <c r="B2" s="69"/>
      <c r="C2" s="70"/>
      <c r="D2" s="70"/>
      <c r="E2" s="70"/>
      <c r="F2" s="70"/>
      <c r="G2" s="70"/>
      <c r="H2" s="70"/>
      <c r="I2" s="70"/>
      <c r="J2" s="70"/>
      <c r="K2" s="70"/>
      <c r="L2" s="70"/>
      <c r="M2" s="70"/>
      <c r="N2" s="70"/>
    </row>
    <row r="3" spans="1:14" ht="27" customHeight="1">
      <c r="A3" s="206" t="s">
        <v>470</v>
      </c>
      <c r="B3" s="206"/>
      <c r="C3" s="207"/>
      <c r="D3" s="207"/>
      <c r="E3" s="207"/>
      <c r="F3" s="207"/>
      <c r="G3" s="207"/>
      <c r="H3" s="207"/>
      <c r="I3" s="207"/>
      <c r="J3" s="207"/>
      <c r="K3" s="53"/>
      <c r="L3" s="53"/>
      <c r="M3" s="53"/>
      <c r="N3" s="53"/>
    </row>
    <row r="4" spans="1:15" ht="27" customHeight="1">
      <c r="A4" s="76" t="s">
        <v>97</v>
      </c>
      <c r="B4" s="76"/>
      <c r="C4" s="78" t="s">
        <v>52</v>
      </c>
      <c r="D4" s="89"/>
      <c r="E4" s="78" t="s">
        <v>53</v>
      </c>
      <c r="F4" s="78"/>
      <c r="G4" s="78" t="s">
        <v>54</v>
      </c>
      <c r="H4" s="78" t="s">
        <v>420</v>
      </c>
      <c r="I4" s="96" t="s">
        <v>390</v>
      </c>
      <c r="J4" s="78" t="s">
        <v>84</v>
      </c>
      <c r="K4" s="19"/>
      <c r="L4" s="59"/>
      <c r="M4" s="19"/>
      <c r="N4" s="19"/>
      <c r="O4" s="6"/>
    </row>
    <row r="5" spans="1:14" ht="18.75" customHeight="1">
      <c r="A5" s="56" t="s">
        <v>398</v>
      </c>
      <c r="B5" s="56"/>
      <c r="C5" s="126">
        <f>SUM(C6:C7)</f>
        <v>7298</v>
      </c>
      <c r="D5" s="126"/>
      <c r="E5" s="126">
        <f>SUM(E6:E7)</f>
        <v>15563</v>
      </c>
      <c r="F5" s="126"/>
      <c r="G5" s="126">
        <f>SUM(G6:G7)</f>
        <v>1302</v>
      </c>
      <c r="H5" s="126">
        <f>SUM(H6:H7)</f>
        <v>21258</v>
      </c>
      <c r="I5" s="59"/>
      <c r="J5" s="145">
        <f>(H33/H5)*100</f>
        <v>17.01477090977514</v>
      </c>
      <c r="K5" s="177" t="s">
        <v>47</v>
      </c>
      <c r="L5" s="59"/>
      <c r="M5" s="59"/>
      <c r="N5" s="59"/>
    </row>
    <row r="6" spans="1:14" ht="12.75" customHeight="1">
      <c r="A6" s="11" t="s">
        <v>403</v>
      </c>
      <c r="B6" s="11"/>
      <c r="C6" s="4">
        <v>5132</v>
      </c>
      <c r="D6" s="4"/>
      <c r="E6" s="4">
        <v>11793</v>
      </c>
      <c r="F6" s="4"/>
      <c r="G6" s="4">
        <v>826</v>
      </c>
      <c r="H6" s="59">
        <v>15708</v>
      </c>
      <c r="I6" s="59"/>
      <c r="J6" s="7">
        <f>(H9/H6)*100</f>
        <v>17.3414820473644</v>
      </c>
      <c r="K6" s="79"/>
      <c r="L6" s="59"/>
      <c r="M6" s="59"/>
      <c r="N6" s="59"/>
    </row>
    <row r="7" spans="1:14" ht="12.75" customHeight="1">
      <c r="A7" s="11" t="s">
        <v>404</v>
      </c>
      <c r="B7" s="11"/>
      <c r="C7" s="4">
        <v>2166</v>
      </c>
      <c r="D7" s="4"/>
      <c r="E7" s="4">
        <v>3770</v>
      </c>
      <c r="F7" s="4"/>
      <c r="G7" s="4">
        <v>476</v>
      </c>
      <c r="H7" s="59">
        <v>5550</v>
      </c>
      <c r="I7" s="59"/>
      <c r="J7" s="7">
        <f>(H21/H7)*100</f>
        <v>16.09009009009009</v>
      </c>
      <c r="K7" s="79"/>
      <c r="L7" s="59"/>
      <c r="M7" s="59"/>
      <c r="N7" s="59"/>
    </row>
    <row r="8" spans="1:14" ht="16.5" customHeight="1">
      <c r="A8" s="80" t="s">
        <v>485</v>
      </c>
      <c r="B8" s="80"/>
      <c r="C8" s="4"/>
      <c r="D8" s="4"/>
      <c r="E8" s="4"/>
      <c r="F8" s="4"/>
      <c r="G8" s="4"/>
      <c r="H8" s="4"/>
      <c r="I8" s="4"/>
      <c r="J8" s="7"/>
      <c r="K8" s="4"/>
      <c r="L8" s="4"/>
      <c r="M8" s="4"/>
      <c r="N8" s="4"/>
    </row>
    <row r="9" spans="1:14" ht="16.5" customHeight="1">
      <c r="A9" s="56" t="s">
        <v>5</v>
      </c>
      <c r="B9" s="56"/>
      <c r="C9" s="61">
        <f>SUM(C10:C20)</f>
        <v>854</v>
      </c>
      <c r="D9" s="124"/>
      <c r="E9" s="124">
        <f>SUM(E10:E20)</f>
        <v>1835</v>
      </c>
      <c r="F9" s="124"/>
      <c r="G9" s="124">
        <f>SUM(G10:G20)</f>
        <v>245</v>
      </c>
      <c r="H9" s="124">
        <v>2724</v>
      </c>
      <c r="I9" s="124"/>
      <c r="J9" s="138">
        <f>SUM(J10:J20)</f>
        <v>100.00000000000001</v>
      </c>
      <c r="K9" s="4"/>
      <c r="L9" s="4"/>
      <c r="M9" s="4"/>
      <c r="N9" s="4"/>
    </row>
    <row r="10" spans="1:14" ht="12.75" customHeight="1">
      <c r="A10" s="8" t="s">
        <v>25</v>
      </c>
      <c r="B10" s="8"/>
      <c r="C10" s="60">
        <v>3</v>
      </c>
      <c r="D10" s="61"/>
      <c r="E10" s="4">
        <v>3</v>
      </c>
      <c r="F10" s="4"/>
      <c r="G10" s="60" t="s">
        <v>21</v>
      </c>
      <c r="H10" s="4">
        <v>5</v>
      </c>
      <c r="I10" s="4"/>
      <c r="J10" s="7">
        <f>(H10/2757)*100</f>
        <v>0.18135654697134565</v>
      </c>
      <c r="K10" s="4"/>
      <c r="L10" s="4"/>
      <c r="M10" s="4"/>
      <c r="N10" s="4"/>
    </row>
    <row r="11" spans="1:14" ht="12.75">
      <c r="A11" s="8" t="s">
        <v>461</v>
      </c>
      <c r="B11" s="8"/>
      <c r="C11" s="4">
        <v>3</v>
      </c>
      <c r="D11" s="4"/>
      <c r="E11" s="4">
        <v>12</v>
      </c>
      <c r="F11" s="4"/>
      <c r="G11" s="60" t="s">
        <v>21</v>
      </c>
      <c r="H11" s="4">
        <v>15</v>
      </c>
      <c r="I11" s="4"/>
      <c r="J11" s="7">
        <f aca="true" t="shared" si="0" ref="J11:J20">(H11/2757)*100</f>
        <v>0.544069640914037</v>
      </c>
      <c r="K11" s="61"/>
      <c r="L11" s="4"/>
      <c r="M11" s="61"/>
      <c r="N11" s="4"/>
    </row>
    <row r="12" spans="1:14" ht="12.75">
      <c r="A12" s="8" t="s">
        <v>26</v>
      </c>
      <c r="B12" s="8"/>
      <c r="C12" s="60">
        <v>70</v>
      </c>
      <c r="D12" s="61"/>
      <c r="E12" s="60">
        <v>127</v>
      </c>
      <c r="F12" s="60"/>
      <c r="G12" s="60" t="s">
        <v>21</v>
      </c>
      <c r="H12" s="4">
        <v>187</v>
      </c>
      <c r="I12" s="4"/>
      <c r="J12" s="7">
        <f t="shared" si="0"/>
        <v>6.782734856728329</v>
      </c>
      <c r="K12" s="4"/>
      <c r="L12" s="4"/>
      <c r="M12" s="4"/>
      <c r="N12" s="4"/>
    </row>
    <row r="13" spans="1:14" ht="12.75">
      <c r="A13" s="8" t="s">
        <v>31</v>
      </c>
      <c r="B13" s="8"/>
      <c r="C13" s="60" t="s">
        <v>21</v>
      </c>
      <c r="D13" s="4"/>
      <c r="E13" s="4">
        <v>17</v>
      </c>
      <c r="F13" s="4"/>
      <c r="G13" s="4">
        <v>103</v>
      </c>
      <c r="H13" s="4">
        <v>120</v>
      </c>
      <c r="I13" s="4"/>
      <c r="J13" s="7">
        <f t="shared" si="0"/>
        <v>4.352557127312296</v>
      </c>
      <c r="K13" s="4"/>
      <c r="L13" s="4"/>
      <c r="M13" s="4"/>
      <c r="N13" s="4"/>
    </row>
    <row r="14" spans="1:14" ht="12.75">
      <c r="A14" s="8" t="s">
        <v>27</v>
      </c>
      <c r="B14" s="8"/>
      <c r="C14" s="4">
        <v>175</v>
      </c>
      <c r="D14" s="4"/>
      <c r="E14" s="4">
        <v>85</v>
      </c>
      <c r="F14" s="4"/>
      <c r="G14" s="60" t="s">
        <v>21</v>
      </c>
      <c r="H14" s="4">
        <v>231</v>
      </c>
      <c r="I14" s="4"/>
      <c r="J14" s="7">
        <f t="shared" si="0"/>
        <v>8.37867247007617</v>
      </c>
      <c r="K14" s="4"/>
      <c r="L14" s="4"/>
      <c r="M14" s="4"/>
      <c r="N14" s="4"/>
    </row>
    <row r="15" spans="1:14" ht="22.5">
      <c r="A15" s="75" t="s">
        <v>83</v>
      </c>
      <c r="B15" s="75"/>
      <c r="C15" s="4">
        <v>3</v>
      </c>
      <c r="D15" s="4"/>
      <c r="E15" s="4">
        <v>7</v>
      </c>
      <c r="F15" s="4"/>
      <c r="G15" s="4">
        <v>134</v>
      </c>
      <c r="H15" s="4">
        <v>141</v>
      </c>
      <c r="I15" s="4"/>
      <c r="J15" s="7">
        <f t="shared" si="0"/>
        <v>5.114254624591948</v>
      </c>
      <c r="K15" s="4"/>
      <c r="L15" s="4"/>
      <c r="M15" s="4"/>
      <c r="N15" s="4"/>
    </row>
    <row r="16" spans="1:14" ht="12.75">
      <c r="A16" s="8" t="s">
        <v>471</v>
      </c>
      <c r="B16" s="8"/>
      <c r="C16" s="60">
        <v>528</v>
      </c>
      <c r="D16" s="4"/>
      <c r="E16" s="4">
        <v>1427</v>
      </c>
      <c r="F16" s="4"/>
      <c r="G16" s="60">
        <v>4</v>
      </c>
      <c r="H16" s="4">
        <v>1841</v>
      </c>
      <c r="I16" s="4"/>
      <c r="J16" s="7">
        <f t="shared" si="0"/>
        <v>66.77548059484948</v>
      </c>
      <c r="K16" s="4"/>
      <c r="L16" s="4"/>
      <c r="M16" s="4"/>
      <c r="N16" s="4"/>
    </row>
    <row r="17" spans="1:14" ht="22.5">
      <c r="A17" s="75" t="s">
        <v>445</v>
      </c>
      <c r="B17" s="75"/>
      <c r="C17" s="4">
        <v>32</v>
      </c>
      <c r="D17" s="4"/>
      <c r="E17" s="4">
        <v>11</v>
      </c>
      <c r="F17" s="4"/>
      <c r="G17" s="60" t="s">
        <v>21</v>
      </c>
      <c r="H17" s="4">
        <v>40</v>
      </c>
      <c r="I17" s="4"/>
      <c r="J17" s="7">
        <f t="shared" si="0"/>
        <v>1.4508523757707652</v>
      </c>
      <c r="K17" s="4"/>
      <c r="L17" s="4"/>
      <c r="M17" s="4"/>
      <c r="N17" s="4"/>
    </row>
    <row r="18" spans="1:14" ht="12.75">
      <c r="A18" s="8" t="s">
        <v>408</v>
      </c>
      <c r="B18" s="8"/>
      <c r="C18" s="60">
        <v>6</v>
      </c>
      <c r="D18" s="4"/>
      <c r="E18" s="4">
        <v>3</v>
      </c>
      <c r="F18" s="4"/>
      <c r="G18" s="60" t="s">
        <v>21</v>
      </c>
      <c r="H18" s="4">
        <v>8</v>
      </c>
      <c r="I18" s="4"/>
      <c r="J18" s="7">
        <f t="shared" si="0"/>
        <v>0.29017047515415306</v>
      </c>
      <c r="K18" s="4"/>
      <c r="L18" s="4"/>
      <c r="M18" s="4"/>
      <c r="N18" s="4"/>
    </row>
    <row r="19" spans="1:14" ht="12.75">
      <c r="A19" s="8" t="s">
        <v>51</v>
      </c>
      <c r="B19" s="8"/>
      <c r="C19" s="60" t="s">
        <v>21</v>
      </c>
      <c r="D19" s="4"/>
      <c r="E19" s="4">
        <v>11</v>
      </c>
      <c r="F19" s="4"/>
      <c r="G19" s="4">
        <v>4</v>
      </c>
      <c r="H19" s="4">
        <v>12</v>
      </c>
      <c r="I19" s="4"/>
      <c r="J19" s="7">
        <f t="shared" si="0"/>
        <v>0.4352557127312296</v>
      </c>
      <c r="K19" s="4"/>
      <c r="L19" s="4"/>
      <c r="M19" s="4"/>
      <c r="N19" s="4"/>
    </row>
    <row r="20" spans="1:19" ht="12.75">
      <c r="A20" s="8" t="s">
        <v>444</v>
      </c>
      <c r="B20" s="8"/>
      <c r="C20" s="60">
        <v>34</v>
      </c>
      <c r="D20" s="4"/>
      <c r="E20" s="4">
        <v>132</v>
      </c>
      <c r="F20" s="4"/>
      <c r="G20" s="60" t="s">
        <v>21</v>
      </c>
      <c r="H20" s="4">
        <v>157</v>
      </c>
      <c r="I20" s="4"/>
      <c r="J20" s="7">
        <f t="shared" si="0"/>
        <v>5.694595574900254</v>
      </c>
      <c r="K20" s="4"/>
      <c r="L20" s="4"/>
      <c r="M20" s="4"/>
      <c r="N20" s="4"/>
      <c r="O20" s="4"/>
      <c r="P20" s="4"/>
      <c r="Q20" s="4"/>
      <c r="R20" s="4"/>
      <c r="S20" s="4"/>
    </row>
    <row r="21" spans="1:16" ht="16.5" customHeight="1">
      <c r="A21" s="56" t="s">
        <v>6</v>
      </c>
      <c r="B21" s="56"/>
      <c r="C21" s="61">
        <f>SUM(C22:C32)</f>
        <v>318</v>
      </c>
      <c r="D21" s="61"/>
      <c r="E21" s="61">
        <f>SUM(E22:E32)</f>
        <v>514</v>
      </c>
      <c r="F21" s="61"/>
      <c r="G21" s="61">
        <f>SUM(G22:G32)</f>
        <v>130</v>
      </c>
      <c r="H21" s="61">
        <v>893</v>
      </c>
      <c r="I21" s="61"/>
      <c r="J21" s="138">
        <f>SUM(J22:J32)</f>
        <v>100</v>
      </c>
      <c r="K21" s="4"/>
      <c r="L21" s="4"/>
      <c r="M21" s="4"/>
      <c r="N21" s="4"/>
      <c r="O21" s="4"/>
      <c r="P21" s="4"/>
    </row>
    <row r="22" spans="1:14" ht="12.75">
      <c r="A22" s="8" t="s">
        <v>25</v>
      </c>
      <c r="B22" s="8"/>
      <c r="C22" s="60">
        <v>5</v>
      </c>
      <c r="D22" s="61"/>
      <c r="E22" s="60" t="s">
        <v>21</v>
      </c>
      <c r="F22" s="4"/>
      <c r="G22" s="60" t="s">
        <v>21</v>
      </c>
      <c r="H22" s="60">
        <v>5</v>
      </c>
      <c r="I22" s="60"/>
      <c r="J22" s="141">
        <f>(H22/907)*100</f>
        <v>0.5512679162072767</v>
      </c>
      <c r="K22" s="4"/>
      <c r="L22" s="60"/>
      <c r="M22" s="4"/>
      <c r="N22" s="4"/>
    </row>
    <row r="23" spans="1:14" ht="12.75">
      <c r="A23" s="8" t="s">
        <v>461</v>
      </c>
      <c r="B23" s="8"/>
      <c r="C23" s="60" t="s">
        <v>21</v>
      </c>
      <c r="D23" s="4"/>
      <c r="E23" s="4">
        <v>6</v>
      </c>
      <c r="F23" s="4"/>
      <c r="G23" s="60" t="s">
        <v>21</v>
      </c>
      <c r="H23" s="60">
        <v>7</v>
      </c>
      <c r="I23" s="4"/>
      <c r="J23" s="141">
        <f aca="true" t="shared" si="1" ref="J23:J32">(H23/907)*100</f>
        <v>0.7717750826901874</v>
      </c>
      <c r="K23" s="61"/>
      <c r="L23" s="61"/>
      <c r="M23" s="61"/>
      <c r="N23" s="61"/>
    </row>
    <row r="24" spans="1:14" ht="12.75">
      <c r="A24" s="8" t="s">
        <v>26</v>
      </c>
      <c r="B24" s="8"/>
      <c r="C24" s="60">
        <v>15</v>
      </c>
      <c r="D24" s="60"/>
      <c r="E24" s="60">
        <v>47</v>
      </c>
      <c r="F24" s="60"/>
      <c r="G24" s="60" t="s">
        <v>21</v>
      </c>
      <c r="H24" s="60">
        <v>61</v>
      </c>
      <c r="I24" s="4"/>
      <c r="J24" s="141">
        <f t="shared" si="1"/>
        <v>6.725468577728775</v>
      </c>
      <c r="K24" s="4"/>
      <c r="L24" s="4"/>
      <c r="M24" s="4"/>
      <c r="N24" s="4"/>
    </row>
    <row r="25" spans="1:14" ht="12.75">
      <c r="A25" s="8" t="s">
        <v>31</v>
      </c>
      <c r="B25" s="8"/>
      <c r="C25" s="60" t="s">
        <v>21</v>
      </c>
      <c r="D25" s="4"/>
      <c r="E25" s="60">
        <v>3</v>
      </c>
      <c r="F25" s="4"/>
      <c r="G25" s="4">
        <v>64</v>
      </c>
      <c r="H25" s="60">
        <v>67</v>
      </c>
      <c r="I25" s="4"/>
      <c r="J25" s="141">
        <f t="shared" si="1"/>
        <v>7.386990077177508</v>
      </c>
      <c r="K25" s="4"/>
      <c r="L25" s="60"/>
      <c r="M25" s="4"/>
      <c r="N25" s="4"/>
    </row>
    <row r="26" spans="1:14" ht="12.75">
      <c r="A26" s="8" t="s">
        <v>27</v>
      </c>
      <c r="B26" s="8"/>
      <c r="C26" s="4">
        <v>77</v>
      </c>
      <c r="D26" s="4"/>
      <c r="E26" s="60">
        <v>32</v>
      </c>
      <c r="F26" s="4"/>
      <c r="G26" s="60" t="s">
        <v>21</v>
      </c>
      <c r="H26" s="60">
        <v>104</v>
      </c>
      <c r="I26" s="4"/>
      <c r="J26" s="141">
        <f t="shared" si="1"/>
        <v>11.466372657111357</v>
      </c>
      <c r="K26" s="4"/>
      <c r="L26" s="61"/>
      <c r="M26" s="4"/>
      <c r="N26" s="4"/>
    </row>
    <row r="27" spans="1:14" ht="22.5">
      <c r="A27" s="75" t="s">
        <v>83</v>
      </c>
      <c r="B27" s="75"/>
      <c r="C27" s="60" t="s">
        <v>21</v>
      </c>
      <c r="D27" s="4"/>
      <c r="E27" s="60" t="s">
        <v>21</v>
      </c>
      <c r="F27" s="4"/>
      <c r="G27" s="4">
        <v>63</v>
      </c>
      <c r="H27" s="60">
        <v>63</v>
      </c>
      <c r="I27" s="4"/>
      <c r="J27" s="141">
        <f t="shared" si="1"/>
        <v>6.945975744211687</v>
      </c>
      <c r="K27" s="4"/>
      <c r="L27" s="61"/>
      <c r="M27" s="4"/>
      <c r="N27" s="4"/>
    </row>
    <row r="28" spans="1:14" ht="12.75">
      <c r="A28" s="8" t="s">
        <v>471</v>
      </c>
      <c r="B28" s="8"/>
      <c r="C28" s="60">
        <v>180</v>
      </c>
      <c r="D28" s="4"/>
      <c r="E28" s="60">
        <v>368</v>
      </c>
      <c r="F28" s="4"/>
      <c r="G28" s="60" t="s">
        <v>21</v>
      </c>
      <c r="H28" s="60">
        <v>506</v>
      </c>
      <c r="I28" s="4"/>
      <c r="J28" s="141">
        <f t="shared" si="1"/>
        <v>55.788313120176404</v>
      </c>
      <c r="K28" s="4"/>
      <c r="L28" s="4"/>
      <c r="M28" s="4"/>
      <c r="N28" s="4"/>
    </row>
    <row r="29" spans="1:14" ht="22.5">
      <c r="A29" s="75" t="s">
        <v>445</v>
      </c>
      <c r="B29" s="75"/>
      <c r="C29" s="4">
        <v>11</v>
      </c>
      <c r="D29" s="4"/>
      <c r="E29" s="60">
        <v>7</v>
      </c>
      <c r="F29" s="4"/>
      <c r="G29" s="60" t="s">
        <v>21</v>
      </c>
      <c r="H29" s="60">
        <v>18</v>
      </c>
      <c r="I29" s="4"/>
      <c r="J29" s="141">
        <f t="shared" si="1"/>
        <v>1.9845644983461963</v>
      </c>
      <c r="K29" s="4"/>
      <c r="L29" s="4"/>
      <c r="M29" s="4"/>
      <c r="N29" s="4"/>
    </row>
    <row r="30" spans="1:14" ht="12.75">
      <c r="A30" s="8" t="s">
        <v>408</v>
      </c>
      <c r="B30" s="8"/>
      <c r="C30" s="60">
        <v>4</v>
      </c>
      <c r="D30" s="4"/>
      <c r="E30" s="60">
        <v>4</v>
      </c>
      <c r="F30" s="4"/>
      <c r="G30" s="60" t="s">
        <v>21</v>
      </c>
      <c r="H30" s="60">
        <v>7</v>
      </c>
      <c r="I30" s="4"/>
      <c r="J30" s="141">
        <f t="shared" si="1"/>
        <v>0.7717750826901874</v>
      </c>
      <c r="K30" s="4"/>
      <c r="L30" s="4"/>
      <c r="M30" s="4"/>
      <c r="N30" s="4"/>
    </row>
    <row r="31" spans="1:14" ht="12.75">
      <c r="A31" s="8" t="s">
        <v>51</v>
      </c>
      <c r="B31" s="8"/>
      <c r="C31" s="4">
        <v>3</v>
      </c>
      <c r="D31" s="4"/>
      <c r="E31" s="60">
        <v>6</v>
      </c>
      <c r="F31" s="4"/>
      <c r="G31" s="60">
        <v>3</v>
      </c>
      <c r="H31" s="60">
        <v>8</v>
      </c>
      <c r="I31" s="4"/>
      <c r="J31" s="141">
        <f t="shared" si="1"/>
        <v>0.8820286659316428</v>
      </c>
      <c r="K31" s="4"/>
      <c r="L31" s="4"/>
      <c r="M31" s="4"/>
      <c r="N31" s="4"/>
    </row>
    <row r="32" spans="1:19" ht="12.75">
      <c r="A32" s="8" t="s">
        <v>444</v>
      </c>
      <c r="B32" s="8"/>
      <c r="C32" s="60">
        <v>23</v>
      </c>
      <c r="D32" s="4"/>
      <c r="E32" s="60">
        <v>41</v>
      </c>
      <c r="F32" s="4"/>
      <c r="G32" s="60" t="s">
        <v>21</v>
      </c>
      <c r="H32" s="60">
        <v>61</v>
      </c>
      <c r="I32" s="4"/>
      <c r="J32" s="141">
        <f t="shared" si="1"/>
        <v>6.725468577728775</v>
      </c>
      <c r="K32" s="4"/>
      <c r="L32" s="4"/>
      <c r="M32" s="4"/>
      <c r="N32" s="4"/>
      <c r="O32" s="4"/>
      <c r="P32" s="4"/>
      <c r="Q32" s="4"/>
      <c r="R32" s="4"/>
      <c r="S32" s="4"/>
    </row>
    <row r="33" spans="1:14" ht="16.5" customHeight="1">
      <c r="A33" s="56" t="s">
        <v>397</v>
      </c>
      <c r="B33" s="56"/>
      <c r="C33" s="125">
        <f>SUM(C34:C44)</f>
        <v>1172</v>
      </c>
      <c r="D33" s="125"/>
      <c r="E33" s="125">
        <f>SUM(E34:E44)</f>
        <v>2349</v>
      </c>
      <c r="F33" s="125"/>
      <c r="G33" s="125">
        <f>SUM(G34:G44)</f>
        <v>375</v>
      </c>
      <c r="H33" s="125">
        <f>H9+H21</f>
        <v>3617</v>
      </c>
      <c r="I33" s="125"/>
      <c r="J33" s="139">
        <f>SUM(J34:J44)</f>
        <v>100</v>
      </c>
      <c r="K33" s="4"/>
      <c r="L33" s="4"/>
      <c r="M33" s="4"/>
      <c r="N33" s="4"/>
    </row>
    <row r="34" spans="1:14" ht="12.75">
      <c r="A34" s="8" t="s">
        <v>25</v>
      </c>
      <c r="B34" s="8"/>
      <c r="C34" s="4">
        <f>C22+C10</f>
        <v>8</v>
      </c>
      <c r="D34" s="61"/>
      <c r="E34" s="4">
        <f>E10</f>
        <v>3</v>
      </c>
      <c r="F34" s="4"/>
      <c r="G34" s="60" t="s">
        <v>21</v>
      </c>
      <c r="H34" s="18">
        <f aca="true" t="shared" si="2" ref="H34:H44">H10+H22</f>
        <v>10</v>
      </c>
      <c r="I34" s="4"/>
      <c r="J34" s="7">
        <f>(H34/3664)*100</f>
        <v>0.2729257641921397</v>
      </c>
      <c r="K34" s="4"/>
      <c r="L34" s="60"/>
      <c r="M34" s="4"/>
      <c r="N34" s="4"/>
    </row>
    <row r="35" spans="1:14" ht="12.75">
      <c r="A35" s="8" t="s">
        <v>461</v>
      </c>
      <c r="B35" s="8"/>
      <c r="C35" s="4">
        <f>C11</f>
        <v>3</v>
      </c>
      <c r="D35" s="4"/>
      <c r="E35" s="4">
        <f aca="true" t="shared" si="3" ref="E35:E44">E11+E23</f>
        <v>18</v>
      </c>
      <c r="F35" s="4"/>
      <c r="G35" s="60" t="s">
        <v>21</v>
      </c>
      <c r="H35" s="18">
        <f t="shared" si="2"/>
        <v>22</v>
      </c>
      <c r="I35" s="4"/>
      <c r="J35" s="7">
        <f aca="true" t="shared" si="4" ref="J35:J44">(H35/3664)*100</f>
        <v>0.6004366812227074</v>
      </c>
      <c r="K35" s="61"/>
      <c r="L35" s="61"/>
      <c r="M35" s="61"/>
      <c r="N35" s="61"/>
    </row>
    <row r="36" spans="1:14" ht="12.75">
      <c r="A36" s="8" t="s">
        <v>26</v>
      </c>
      <c r="B36" s="8"/>
      <c r="C36" s="4">
        <f aca="true" t="shared" si="5" ref="C36:C44">C24+C12</f>
        <v>85</v>
      </c>
      <c r="D36" s="61"/>
      <c r="E36" s="4">
        <f t="shared" si="3"/>
        <v>174</v>
      </c>
      <c r="F36" s="61"/>
      <c r="G36" s="60" t="str">
        <f>G24</f>
        <v>-</v>
      </c>
      <c r="H36" s="18">
        <f t="shared" si="2"/>
        <v>248</v>
      </c>
      <c r="I36" s="4"/>
      <c r="J36" s="7">
        <f t="shared" si="4"/>
        <v>6.768558951965066</v>
      </c>
      <c r="K36" s="4"/>
      <c r="L36" s="4"/>
      <c r="M36" s="4"/>
      <c r="N36" s="4"/>
    </row>
    <row r="37" spans="1:14" ht="12.75">
      <c r="A37" s="8" t="s">
        <v>31</v>
      </c>
      <c r="B37" s="8"/>
      <c r="C37" s="60" t="s">
        <v>21</v>
      </c>
      <c r="D37" s="18"/>
      <c r="E37" s="4">
        <f t="shared" si="3"/>
        <v>20</v>
      </c>
      <c r="F37" s="18"/>
      <c r="G37" s="18">
        <f>G13+G25</f>
        <v>167</v>
      </c>
      <c r="H37" s="18">
        <f t="shared" si="2"/>
        <v>187</v>
      </c>
      <c r="I37" s="18"/>
      <c r="J37" s="7">
        <f t="shared" si="4"/>
        <v>5.103711790393013</v>
      </c>
      <c r="K37" s="4"/>
      <c r="L37" s="4"/>
      <c r="M37" s="4"/>
      <c r="N37" s="4"/>
    </row>
    <row r="38" spans="1:14" ht="12.75">
      <c r="A38" s="21" t="s">
        <v>27</v>
      </c>
      <c r="B38" s="21"/>
      <c r="C38" s="4">
        <f t="shared" si="5"/>
        <v>252</v>
      </c>
      <c r="D38" s="18"/>
      <c r="E38" s="4">
        <f t="shared" si="3"/>
        <v>117</v>
      </c>
      <c r="F38" s="18"/>
      <c r="G38" s="60" t="s">
        <v>21</v>
      </c>
      <c r="H38" s="18">
        <f t="shared" si="2"/>
        <v>335</v>
      </c>
      <c r="I38" s="4"/>
      <c r="J38" s="7">
        <f t="shared" si="4"/>
        <v>9.143013100436681</v>
      </c>
      <c r="K38" s="4"/>
      <c r="L38" s="61"/>
      <c r="M38" s="4"/>
      <c r="N38" s="4"/>
    </row>
    <row r="39" spans="1:14" ht="22.5">
      <c r="A39" s="75" t="s">
        <v>83</v>
      </c>
      <c r="B39" s="75"/>
      <c r="C39" s="4">
        <f>C15</f>
        <v>3</v>
      </c>
      <c r="D39" s="4"/>
      <c r="E39" s="4">
        <f>E15</f>
        <v>7</v>
      </c>
      <c r="F39" s="4"/>
      <c r="G39" s="4">
        <f>G15+G27</f>
        <v>197</v>
      </c>
      <c r="H39" s="18">
        <f t="shared" si="2"/>
        <v>204</v>
      </c>
      <c r="I39" s="4"/>
      <c r="J39" s="7">
        <f t="shared" si="4"/>
        <v>5.567685589519651</v>
      </c>
      <c r="K39" s="4"/>
      <c r="L39" s="61"/>
      <c r="M39" s="4"/>
      <c r="N39" s="4"/>
    </row>
    <row r="40" spans="1:14" ht="12.75">
      <c r="A40" s="8" t="s">
        <v>471</v>
      </c>
      <c r="B40" s="8"/>
      <c r="C40" s="4">
        <f t="shared" si="5"/>
        <v>708</v>
      </c>
      <c r="D40" s="60"/>
      <c r="E40" s="60">
        <f t="shared" si="3"/>
        <v>1795</v>
      </c>
      <c r="F40" s="60"/>
      <c r="G40" s="66">
        <f>G16</f>
        <v>4</v>
      </c>
      <c r="H40" s="18">
        <f t="shared" si="2"/>
        <v>2347</v>
      </c>
      <c r="I40" s="18"/>
      <c r="J40" s="7">
        <f t="shared" si="4"/>
        <v>64.0556768558952</v>
      </c>
      <c r="K40" s="4"/>
      <c r="L40" s="4"/>
      <c r="M40" s="4"/>
      <c r="N40" s="4"/>
    </row>
    <row r="41" spans="1:14" ht="22.5">
      <c r="A41" s="75" t="s">
        <v>445</v>
      </c>
      <c r="B41" s="75"/>
      <c r="C41" s="4">
        <f t="shared" si="5"/>
        <v>43</v>
      </c>
      <c r="D41" s="18"/>
      <c r="E41" s="4">
        <f t="shared" si="3"/>
        <v>18</v>
      </c>
      <c r="F41" s="18"/>
      <c r="G41" s="60" t="str">
        <f>G29</f>
        <v>-</v>
      </c>
      <c r="H41" s="18">
        <f t="shared" si="2"/>
        <v>58</v>
      </c>
      <c r="I41" s="4"/>
      <c r="J41" s="7">
        <f t="shared" si="4"/>
        <v>1.5829694323144103</v>
      </c>
      <c r="K41" s="4"/>
      <c r="L41" s="4"/>
      <c r="M41" s="4"/>
      <c r="N41" s="4"/>
    </row>
    <row r="42" spans="1:14" ht="12.75">
      <c r="A42" s="8" t="s">
        <v>408</v>
      </c>
      <c r="B42" s="8"/>
      <c r="C42" s="4">
        <f t="shared" si="5"/>
        <v>10</v>
      </c>
      <c r="D42" s="60"/>
      <c r="E42" s="60">
        <f t="shared" si="3"/>
        <v>7</v>
      </c>
      <c r="F42" s="60"/>
      <c r="G42" s="66" t="s">
        <v>21</v>
      </c>
      <c r="H42" s="18">
        <f t="shared" si="2"/>
        <v>15</v>
      </c>
      <c r="I42" s="18"/>
      <c r="J42" s="7">
        <f t="shared" si="4"/>
        <v>0.4093886462882096</v>
      </c>
      <c r="K42" s="4"/>
      <c r="L42" s="4"/>
      <c r="M42" s="4"/>
      <c r="N42" s="4"/>
    </row>
    <row r="43" spans="1:14" ht="12.75">
      <c r="A43" s="21" t="s">
        <v>51</v>
      </c>
      <c r="B43" s="21"/>
      <c r="C43" s="4">
        <f>C31</f>
        <v>3</v>
      </c>
      <c r="D43" s="18"/>
      <c r="E43" s="4">
        <f t="shared" si="3"/>
        <v>17</v>
      </c>
      <c r="F43" s="18"/>
      <c r="G43" s="4">
        <f>G19+G31</f>
        <v>7</v>
      </c>
      <c r="H43" s="18">
        <f t="shared" si="2"/>
        <v>20</v>
      </c>
      <c r="I43" s="4"/>
      <c r="J43" s="7">
        <f t="shared" si="4"/>
        <v>0.5458515283842794</v>
      </c>
      <c r="K43" s="4"/>
      <c r="L43" s="4"/>
      <c r="M43" s="4"/>
      <c r="N43" s="4"/>
    </row>
    <row r="44" spans="1:14" ht="12.75">
      <c r="A44" s="9" t="s">
        <v>444</v>
      </c>
      <c r="B44" s="9"/>
      <c r="C44" s="57">
        <f t="shared" si="5"/>
        <v>57</v>
      </c>
      <c r="D44" s="74"/>
      <c r="E44" s="57">
        <f t="shared" si="3"/>
        <v>173</v>
      </c>
      <c r="F44" s="74"/>
      <c r="G44" s="128" t="str">
        <f>G20</f>
        <v>-</v>
      </c>
      <c r="H44" s="57">
        <f t="shared" si="2"/>
        <v>218</v>
      </c>
      <c r="I44" s="57"/>
      <c r="J44" s="140">
        <f t="shared" si="4"/>
        <v>5.949781659388647</v>
      </c>
      <c r="K44" s="4"/>
      <c r="L44" s="4"/>
      <c r="M44" s="4"/>
      <c r="N44" s="4"/>
    </row>
    <row r="45" spans="1:14" ht="24" customHeight="1">
      <c r="A45" s="9"/>
      <c r="B45" s="21"/>
      <c r="C45" s="18"/>
      <c r="D45" s="18"/>
      <c r="E45" s="18"/>
      <c r="F45" s="18"/>
      <c r="G45" s="18"/>
      <c r="H45" s="18"/>
      <c r="I45" s="18"/>
      <c r="J45" s="18"/>
      <c r="K45" s="18"/>
      <c r="L45" s="66"/>
      <c r="M45" s="18"/>
      <c r="N45" s="18"/>
    </row>
    <row r="46" spans="1:14" ht="48" customHeight="1">
      <c r="A46" s="208" t="s">
        <v>472</v>
      </c>
      <c r="B46" s="208"/>
      <c r="C46" s="205"/>
      <c r="D46" s="205"/>
      <c r="E46" s="205"/>
      <c r="F46" s="205"/>
      <c r="G46" s="205"/>
      <c r="H46" s="205"/>
      <c r="I46" s="205"/>
      <c r="J46" s="203"/>
      <c r="K46" s="16"/>
      <c r="L46" s="16"/>
      <c r="M46" s="16"/>
      <c r="N46" s="16"/>
    </row>
    <row r="47" spans="1:2" ht="12.75">
      <c r="A47" s="27"/>
      <c r="B47" s="27"/>
    </row>
    <row r="48" spans="1:2" ht="12.75">
      <c r="A48" s="27"/>
      <c r="B48" s="27"/>
    </row>
    <row r="49" spans="1:2" ht="12.75">
      <c r="A49" s="27"/>
      <c r="B49" s="27"/>
    </row>
    <row r="55" spans="1:5" ht="12.75">
      <c r="A55" s="27"/>
      <c r="B55" s="27"/>
      <c r="C55" s="27"/>
      <c r="D55" s="27"/>
      <c r="E55" s="27"/>
    </row>
    <row r="56" spans="1:2" ht="12.75">
      <c r="A56" s="27"/>
      <c r="B56" s="27"/>
    </row>
    <row r="57" spans="1:2" ht="12.75">
      <c r="A57" s="27"/>
      <c r="B57" s="27"/>
    </row>
    <row r="58" spans="1:2" ht="12.75">
      <c r="A58" s="27"/>
      <c r="B58" s="27"/>
    </row>
  </sheetData>
  <mergeCells count="3">
    <mergeCell ref="A1:J1"/>
    <mergeCell ref="A3:J3"/>
    <mergeCell ref="A46:J46"/>
  </mergeCells>
  <printOptions/>
  <pageMargins left="0.7874015748031497" right="0.3937007874015748" top="0.984251968503937" bottom="0.3937007874015748" header="0.5118110236220472" footer="0.5118110236220472"/>
  <pageSetup firstPageNumber="57"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R41"/>
  <sheetViews>
    <sheetView workbookViewId="0" topLeftCell="A1">
      <selection activeCell="A38" sqref="A38"/>
    </sheetView>
  </sheetViews>
  <sheetFormatPr defaultColWidth="9.140625" defaultRowHeight="12.75"/>
  <cols>
    <col min="1" max="1" width="21.28125" style="0" customWidth="1"/>
    <col min="2" max="3" width="8.28125" style="0" customWidth="1"/>
    <col min="4" max="4" width="1.7109375" style="0" customWidth="1"/>
    <col min="5" max="6" width="8.28125" style="0" customWidth="1"/>
    <col min="7" max="7" width="1.7109375" style="0" customWidth="1"/>
    <col min="8" max="10" width="8.28125" style="0" customWidth="1"/>
    <col min="11" max="11" width="8.4218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96" t="s">
        <v>456</v>
      </c>
      <c r="B1" s="210"/>
      <c r="C1" s="210"/>
      <c r="D1" s="210"/>
      <c r="E1" s="210"/>
      <c r="F1" s="210"/>
      <c r="G1" s="210"/>
      <c r="H1" s="210"/>
      <c r="I1" s="210"/>
      <c r="J1" s="210"/>
      <c r="K1" s="203"/>
      <c r="L1" s="16"/>
      <c r="M1" s="16"/>
      <c r="N1" s="16"/>
      <c r="O1" s="15"/>
    </row>
    <row r="2" spans="1:15" s="6" customFormat="1" ht="7.5" customHeight="1">
      <c r="A2" s="23"/>
      <c r="B2" s="26"/>
      <c r="C2" s="26"/>
      <c r="D2" s="26"/>
      <c r="E2" s="26"/>
      <c r="F2" s="26"/>
      <c r="G2" s="26"/>
      <c r="H2" s="26"/>
      <c r="I2" s="26"/>
      <c r="J2" s="26"/>
      <c r="K2" s="16"/>
      <c r="L2" s="16"/>
      <c r="M2" s="16"/>
      <c r="N2" s="16"/>
      <c r="O2" s="16"/>
    </row>
    <row r="3" spans="1:15" ht="27" customHeight="1">
      <c r="A3" s="206" t="s">
        <v>459</v>
      </c>
      <c r="B3" s="206"/>
      <c r="C3" s="206"/>
      <c r="D3" s="206"/>
      <c r="E3" s="206"/>
      <c r="F3" s="206"/>
      <c r="G3" s="206"/>
      <c r="H3" s="206"/>
      <c r="I3" s="206"/>
      <c r="J3" s="206"/>
      <c r="K3" s="16"/>
      <c r="L3" s="16"/>
      <c r="M3" s="16"/>
      <c r="N3" s="16"/>
      <c r="O3" s="15"/>
    </row>
    <row r="4" spans="1:17" ht="16.5" customHeight="1">
      <c r="A4" s="87" t="s">
        <v>81</v>
      </c>
      <c r="B4" s="218" t="s">
        <v>2</v>
      </c>
      <c r="C4" s="218"/>
      <c r="D4" s="12"/>
      <c r="E4" s="218" t="s">
        <v>3</v>
      </c>
      <c r="F4" s="218"/>
      <c r="G4" s="12"/>
      <c r="H4" s="218" t="s">
        <v>458</v>
      </c>
      <c r="I4" s="218"/>
      <c r="J4" s="218"/>
      <c r="K4" s="219" t="s">
        <v>406</v>
      </c>
      <c r="L4" s="14"/>
      <c r="M4" s="12"/>
      <c r="N4" s="12"/>
      <c r="O4" s="12"/>
      <c r="P4" s="12"/>
      <c r="Q4" s="12"/>
    </row>
    <row r="5" spans="1:17" ht="16.5" customHeight="1">
      <c r="A5" s="5" t="s">
        <v>82</v>
      </c>
      <c r="B5" s="10" t="s">
        <v>5</v>
      </c>
      <c r="C5" s="10" t="s">
        <v>6</v>
      </c>
      <c r="D5" s="22"/>
      <c r="E5" s="10" t="s">
        <v>5</v>
      </c>
      <c r="F5" s="10" t="s">
        <v>6</v>
      </c>
      <c r="G5" s="22"/>
      <c r="H5" s="10" t="s">
        <v>5</v>
      </c>
      <c r="I5" s="10" t="s">
        <v>6</v>
      </c>
      <c r="J5" s="46" t="s">
        <v>1</v>
      </c>
      <c r="K5" s="200"/>
      <c r="L5" s="52"/>
      <c r="M5" s="52"/>
      <c r="N5" s="51"/>
      <c r="O5" s="19"/>
      <c r="P5" s="19"/>
      <c r="Q5" s="19"/>
    </row>
    <row r="6" spans="1:17" ht="16.5" customHeight="1">
      <c r="A6" s="129" t="s">
        <v>15</v>
      </c>
      <c r="B6" s="125">
        <f>B7+B8+B14+B19+B22+B25+B29+B32</f>
        <v>4294</v>
      </c>
      <c r="C6" s="125">
        <f>C7+C8+C14+C19+C22+C25+C29+C32</f>
        <v>1738</v>
      </c>
      <c r="D6" s="125"/>
      <c r="E6" s="125">
        <f>E7+E8+E14+E19+E22+E25+E29+E32</f>
        <v>9814</v>
      </c>
      <c r="F6" s="125">
        <f>F7+F8+F14+F19+F22+F25+F29+F32</f>
        <v>3071</v>
      </c>
      <c r="G6" s="125"/>
      <c r="H6" s="125">
        <v>12697</v>
      </c>
      <c r="I6" s="125">
        <v>4245</v>
      </c>
      <c r="J6" s="125">
        <f>SUM(H6:I6)</f>
        <v>16942</v>
      </c>
      <c r="K6" s="139">
        <f>(J6/$J$6)*100</f>
        <v>100</v>
      </c>
      <c r="L6" s="174"/>
      <c r="M6" s="52"/>
      <c r="N6" s="51"/>
      <c r="O6" s="19"/>
      <c r="P6" s="19"/>
      <c r="Q6" s="19"/>
    </row>
    <row r="7" spans="1:17" ht="18.75" customHeight="1">
      <c r="A7" s="56" t="s">
        <v>13</v>
      </c>
      <c r="B7" s="125">
        <v>1187</v>
      </c>
      <c r="C7" s="125">
        <v>466</v>
      </c>
      <c r="D7" s="125"/>
      <c r="E7" s="125">
        <v>1753</v>
      </c>
      <c r="F7" s="125">
        <v>665</v>
      </c>
      <c r="G7" s="125"/>
      <c r="H7" s="125">
        <v>2560</v>
      </c>
      <c r="I7" s="125">
        <v>990</v>
      </c>
      <c r="J7" s="125">
        <f>SUM(H7:I7)</f>
        <v>3550</v>
      </c>
      <c r="K7" s="139">
        <f>(J7/$J$6)*100</f>
        <v>20.953842521544093</v>
      </c>
      <c r="L7" s="52"/>
      <c r="M7" s="52"/>
      <c r="N7" s="51"/>
      <c r="O7" s="19"/>
      <c r="P7" s="19"/>
      <c r="Q7" s="19"/>
    </row>
    <row r="8" spans="1:17" ht="16.5" customHeight="1">
      <c r="A8" s="13" t="s">
        <v>32</v>
      </c>
      <c r="B8" s="124">
        <f>SUM(B9:B13)</f>
        <v>754</v>
      </c>
      <c r="C8" s="124">
        <f>SUM(C9:C13)</f>
        <v>299</v>
      </c>
      <c r="D8" s="124"/>
      <c r="E8" s="124">
        <f>SUM(E9:E13)</f>
        <v>1714</v>
      </c>
      <c r="F8" s="124">
        <f>SUM(F9:F13)</f>
        <v>472</v>
      </c>
      <c r="G8" s="124"/>
      <c r="H8" s="124">
        <f>SUM(H9:H13)</f>
        <v>2195</v>
      </c>
      <c r="I8" s="124">
        <f>SUM(I9:I13)</f>
        <v>670</v>
      </c>
      <c r="J8" s="124">
        <f>SUM(H8:I8)</f>
        <v>2865</v>
      </c>
      <c r="K8" s="139">
        <f>(J8/$J$6)*100</f>
        <v>16.910636288513754</v>
      </c>
      <c r="L8" s="1"/>
      <c r="M8" s="4"/>
      <c r="N8" s="1"/>
      <c r="O8" s="1"/>
      <c r="P8" s="4"/>
      <c r="Q8" s="1"/>
    </row>
    <row r="9" spans="1:17" ht="14.25" customHeight="1">
      <c r="A9" s="11" t="s">
        <v>55</v>
      </c>
      <c r="B9" s="4">
        <v>118</v>
      </c>
      <c r="C9" s="4">
        <v>40</v>
      </c>
      <c r="D9" s="4"/>
      <c r="E9" s="4">
        <v>328</v>
      </c>
      <c r="F9" s="4">
        <v>80</v>
      </c>
      <c r="G9" s="4"/>
      <c r="H9" s="4">
        <v>399</v>
      </c>
      <c r="I9" s="4">
        <v>106</v>
      </c>
      <c r="J9" s="4">
        <f aca="true" t="shared" si="0" ref="J9:J34">SUM(H9:I9)</f>
        <v>505</v>
      </c>
      <c r="K9" s="146">
        <f>(J9/$J$6)*100</f>
        <v>2.9807578798252865</v>
      </c>
      <c r="L9" s="1"/>
      <c r="M9" s="1"/>
      <c r="N9" s="1"/>
      <c r="O9" s="1"/>
      <c r="P9" s="4"/>
      <c r="Q9" s="1"/>
    </row>
    <row r="10" spans="1:17" ht="12.75" customHeight="1">
      <c r="A10" s="3" t="s">
        <v>56</v>
      </c>
      <c r="B10" s="4">
        <v>108</v>
      </c>
      <c r="C10" s="4">
        <v>57</v>
      </c>
      <c r="D10" s="4"/>
      <c r="E10" s="4">
        <v>298</v>
      </c>
      <c r="F10" s="4">
        <v>115</v>
      </c>
      <c r="G10" s="4"/>
      <c r="H10" s="4">
        <v>365</v>
      </c>
      <c r="I10" s="4">
        <v>156</v>
      </c>
      <c r="J10" s="4">
        <f t="shared" si="0"/>
        <v>521</v>
      </c>
      <c r="K10" s="146">
        <f>(J10/$J$6)*100</f>
        <v>3.075197733443513</v>
      </c>
      <c r="L10" s="1"/>
      <c r="M10" s="1"/>
      <c r="N10" s="1"/>
      <c r="O10" s="1"/>
      <c r="P10" s="4"/>
      <c r="Q10" s="1"/>
    </row>
    <row r="11" spans="1:17" ht="12.75">
      <c r="A11" s="3" t="s">
        <v>57</v>
      </c>
      <c r="B11" s="4">
        <v>218</v>
      </c>
      <c r="C11" s="4">
        <v>74</v>
      </c>
      <c r="D11" s="4"/>
      <c r="E11" s="4">
        <v>491</v>
      </c>
      <c r="F11" s="4">
        <v>136</v>
      </c>
      <c r="G11" s="4"/>
      <c r="H11" s="4">
        <v>638</v>
      </c>
      <c r="I11" s="4">
        <v>186</v>
      </c>
      <c r="J11" s="4">
        <f t="shared" si="0"/>
        <v>824</v>
      </c>
      <c r="K11" s="146">
        <f aca="true" t="shared" si="1" ref="K11:K34">(J11/$J$6)*100</f>
        <v>4.863652461338685</v>
      </c>
      <c r="L11" s="1"/>
      <c r="M11" s="1"/>
      <c r="N11" s="1"/>
      <c r="O11" s="1"/>
      <c r="P11" s="4"/>
      <c r="Q11" s="1"/>
    </row>
    <row r="12" spans="1:17" ht="12.75">
      <c r="A12" s="3" t="s">
        <v>14</v>
      </c>
      <c r="B12" s="4">
        <v>127</v>
      </c>
      <c r="C12" s="4">
        <v>52</v>
      </c>
      <c r="D12" s="4"/>
      <c r="E12" s="4">
        <v>324</v>
      </c>
      <c r="F12" s="4">
        <v>58</v>
      </c>
      <c r="G12" s="4"/>
      <c r="H12" s="4">
        <v>422</v>
      </c>
      <c r="I12" s="4">
        <v>97</v>
      </c>
      <c r="J12" s="4">
        <f t="shared" si="0"/>
        <v>519</v>
      </c>
      <c r="K12" s="146">
        <f t="shared" si="1"/>
        <v>3.063392751741235</v>
      </c>
      <c r="L12" s="1"/>
      <c r="M12" s="1"/>
      <c r="N12" s="1"/>
      <c r="O12" s="1"/>
      <c r="P12" s="4"/>
      <c r="Q12" s="1"/>
    </row>
    <row r="13" spans="1:17" ht="12.75">
      <c r="A13" s="3" t="s">
        <v>58</v>
      </c>
      <c r="B13" s="4">
        <v>183</v>
      </c>
      <c r="C13" s="4">
        <v>76</v>
      </c>
      <c r="D13" s="4"/>
      <c r="E13" s="4">
        <v>273</v>
      </c>
      <c r="F13" s="4">
        <v>83</v>
      </c>
      <c r="G13" s="4"/>
      <c r="H13" s="4">
        <v>371</v>
      </c>
      <c r="I13" s="4">
        <v>125</v>
      </c>
      <c r="J13" s="4">
        <f t="shared" si="0"/>
        <v>496</v>
      </c>
      <c r="K13" s="146">
        <f t="shared" si="1"/>
        <v>2.927635462165034</v>
      </c>
      <c r="L13" s="1"/>
      <c r="M13" s="1"/>
      <c r="N13" s="1"/>
      <c r="O13" s="1"/>
      <c r="P13" s="4"/>
      <c r="Q13" s="1"/>
    </row>
    <row r="14" spans="1:18" ht="16.5" customHeight="1">
      <c r="A14" s="81" t="s">
        <v>33</v>
      </c>
      <c r="B14" s="124">
        <f>SUM(B15:B18)</f>
        <v>274</v>
      </c>
      <c r="C14" s="124">
        <f>SUM(C15:C18)</f>
        <v>115</v>
      </c>
      <c r="D14" s="124"/>
      <c r="E14" s="124">
        <f>SUM(E15:E18)</f>
        <v>988</v>
      </c>
      <c r="F14" s="124">
        <f>SUM(F15:F18)</f>
        <v>325</v>
      </c>
      <c r="G14" s="124"/>
      <c r="H14" s="124">
        <f>SUM(H15:H18)</f>
        <v>1190</v>
      </c>
      <c r="I14" s="124">
        <f>SUM(I15:I18)</f>
        <v>397</v>
      </c>
      <c r="J14" s="124">
        <f>SUM(H14:I14)</f>
        <v>1587</v>
      </c>
      <c r="K14" s="139">
        <f t="shared" si="1"/>
        <v>9.36725298075788</v>
      </c>
      <c r="L14" s="1"/>
      <c r="M14" s="1"/>
      <c r="N14" s="1"/>
      <c r="O14" s="1"/>
      <c r="P14" s="4"/>
      <c r="Q14" s="1"/>
      <c r="R14" s="15"/>
    </row>
    <row r="15" spans="1:18" ht="12.75">
      <c r="A15" s="3" t="s">
        <v>59</v>
      </c>
      <c r="B15" s="4">
        <v>120</v>
      </c>
      <c r="C15" s="4">
        <v>52</v>
      </c>
      <c r="D15" s="4"/>
      <c r="E15" s="4">
        <v>379</v>
      </c>
      <c r="F15" s="4">
        <v>117</v>
      </c>
      <c r="G15" s="4"/>
      <c r="H15" s="4">
        <v>477</v>
      </c>
      <c r="I15" s="4">
        <v>158</v>
      </c>
      <c r="J15" s="4">
        <f t="shared" si="0"/>
        <v>635</v>
      </c>
      <c r="K15" s="146">
        <f t="shared" si="1"/>
        <v>3.7480816904733794</v>
      </c>
      <c r="L15" s="1"/>
      <c r="M15" s="1"/>
      <c r="N15" s="1"/>
      <c r="O15" s="1"/>
      <c r="P15" s="4"/>
      <c r="Q15" s="1"/>
      <c r="R15" s="15"/>
    </row>
    <row r="16" spans="1:17" ht="12.75">
      <c r="A16" s="3" t="s">
        <v>60</v>
      </c>
      <c r="B16" s="4">
        <v>57</v>
      </c>
      <c r="C16" s="4">
        <v>17</v>
      </c>
      <c r="D16" s="4"/>
      <c r="E16" s="4">
        <v>180</v>
      </c>
      <c r="F16" s="4">
        <v>67</v>
      </c>
      <c r="G16" s="4"/>
      <c r="H16" s="4">
        <v>213</v>
      </c>
      <c r="I16" s="4">
        <v>74</v>
      </c>
      <c r="J16" s="4">
        <f t="shared" si="0"/>
        <v>287</v>
      </c>
      <c r="K16" s="146">
        <f t="shared" si="1"/>
        <v>1.694014874276945</v>
      </c>
      <c r="L16" s="1"/>
      <c r="M16" s="4"/>
      <c r="N16" s="1"/>
      <c r="O16" s="1"/>
      <c r="P16" s="4"/>
      <c r="Q16" s="1"/>
    </row>
    <row r="17" spans="1:17" ht="12.75">
      <c r="A17" s="3" t="s">
        <v>61</v>
      </c>
      <c r="B17" s="4">
        <v>78</v>
      </c>
      <c r="C17" s="4">
        <v>31</v>
      </c>
      <c r="D17" s="4"/>
      <c r="E17" s="4">
        <v>345</v>
      </c>
      <c r="F17" s="4">
        <v>112</v>
      </c>
      <c r="G17" s="4"/>
      <c r="H17" s="4">
        <v>397</v>
      </c>
      <c r="I17" s="4">
        <v>124</v>
      </c>
      <c r="J17" s="4">
        <f t="shared" si="0"/>
        <v>521</v>
      </c>
      <c r="K17" s="146">
        <f t="shared" si="1"/>
        <v>3.075197733443513</v>
      </c>
      <c r="L17" s="1"/>
      <c r="M17" s="1"/>
      <c r="N17" s="1"/>
      <c r="O17" s="1"/>
      <c r="P17" s="4"/>
      <c r="Q17" s="1"/>
    </row>
    <row r="18" spans="1:17" ht="12.75">
      <c r="A18" s="3" t="s">
        <v>62</v>
      </c>
      <c r="B18" s="4">
        <v>19</v>
      </c>
      <c r="C18" s="4">
        <v>15</v>
      </c>
      <c r="D18" s="4"/>
      <c r="E18" s="4">
        <v>84</v>
      </c>
      <c r="F18" s="4">
        <v>29</v>
      </c>
      <c r="G18" s="4"/>
      <c r="H18" s="4">
        <v>103</v>
      </c>
      <c r="I18" s="4">
        <v>41</v>
      </c>
      <c r="J18" s="4">
        <f t="shared" si="0"/>
        <v>144</v>
      </c>
      <c r="K18" s="146">
        <f t="shared" si="1"/>
        <v>0.8499586825640421</v>
      </c>
      <c r="L18" s="1"/>
      <c r="M18" s="1"/>
      <c r="N18" s="1"/>
      <c r="O18" s="1"/>
      <c r="P18" s="4"/>
      <c r="Q18" s="1"/>
    </row>
    <row r="19" spans="1:17" ht="16.5" customHeight="1">
      <c r="A19" s="81" t="s">
        <v>34</v>
      </c>
      <c r="B19" s="124">
        <f>SUM(B20:B21)</f>
        <v>695</v>
      </c>
      <c r="C19" s="124">
        <f>SUM(C20:C21)</f>
        <v>289</v>
      </c>
      <c r="D19" s="124"/>
      <c r="E19" s="124">
        <f>SUM(E20:E21)</f>
        <v>1192</v>
      </c>
      <c r="F19" s="124">
        <f>SUM(F20:F21)</f>
        <v>389</v>
      </c>
      <c r="G19" s="124"/>
      <c r="H19" s="124">
        <f>SUM(H20:H21)</f>
        <v>1737</v>
      </c>
      <c r="I19" s="124">
        <f>SUM(I20:I21)</f>
        <v>613</v>
      </c>
      <c r="J19" s="124">
        <f>SUM(H19:I19)</f>
        <v>2350</v>
      </c>
      <c r="K19" s="139">
        <f t="shared" si="1"/>
        <v>13.870853500177075</v>
      </c>
      <c r="L19" s="1"/>
      <c r="M19" s="1"/>
      <c r="N19" s="1"/>
      <c r="O19" s="1"/>
      <c r="P19" s="4"/>
      <c r="Q19" s="1"/>
    </row>
    <row r="20" spans="1:17" ht="12.75">
      <c r="A20" s="3" t="s">
        <v>63</v>
      </c>
      <c r="B20" s="4">
        <v>40</v>
      </c>
      <c r="C20" s="4">
        <v>13</v>
      </c>
      <c r="D20" s="4"/>
      <c r="E20" s="4">
        <v>164</v>
      </c>
      <c r="F20" s="4">
        <v>64</v>
      </c>
      <c r="G20" s="4"/>
      <c r="H20" s="4">
        <v>189</v>
      </c>
      <c r="I20" s="4">
        <v>67</v>
      </c>
      <c r="J20" s="4">
        <f t="shared" si="0"/>
        <v>256</v>
      </c>
      <c r="K20" s="146">
        <f t="shared" si="1"/>
        <v>1.5110376578916302</v>
      </c>
      <c r="L20" s="1"/>
      <c r="M20" s="1"/>
      <c r="N20" s="1"/>
      <c r="O20" s="1"/>
      <c r="P20" s="4"/>
      <c r="Q20" s="1"/>
    </row>
    <row r="21" spans="1:17" ht="12.75">
      <c r="A21" s="20" t="s">
        <v>64</v>
      </c>
      <c r="B21" s="18">
        <v>655</v>
      </c>
      <c r="C21" s="18">
        <v>276</v>
      </c>
      <c r="D21" s="18"/>
      <c r="E21" s="18">
        <v>1028</v>
      </c>
      <c r="F21" s="18">
        <v>325</v>
      </c>
      <c r="G21" s="18"/>
      <c r="H21" s="4">
        <v>1548</v>
      </c>
      <c r="I21" s="4">
        <v>546</v>
      </c>
      <c r="J21" s="4">
        <f t="shared" si="0"/>
        <v>2094</v>
      </c>
      <c r="K21" s="146">
        <f t="shared" si="1"/>
        <v>12.359815842285444</v>
      </c>
      <c r="L21" s="14"/>
      <c r="M21" s="14"/>
      <c r="N21" s="14"/>
      <c r="O21" s="14"/>
      <c r="P21" s="18"/>
      <c r="Q21" s="1"/>
    </row>
    <row r="22" spans="1:17" ht="16.5" customHeight="1">
      <c r="A22" s="81" t="s">
        <v>35</v>
      </c>
      <c r="B22" s="124">
        <f>SUM(B23:B24)</f>
        <v>852</v>
      </c>
      <c r="C22" s="124">
        <f>SUM(C23:C24)</f>
        <v>330</v>
      </c>
      <c r="D22" s="124"/>
      <c r="E22" s="124">
        <f>SUM(E23:E24)</f>
        <v>2000</v>
      </c>
      <c r="F22" s="124">
        <f>SUM(F23:F24)</f>
        <v>587</v>
      </c>
      <c r="G22" s="124"/>
      <c r="H22" s="124">
        <f>SUM(H23:H24)</f>
        <v>2538</v>
      </c>
      <c r="I22" s="124">
        <f>SUM(I23:I24)</f>
        <v>793</v>
      </c>
      <c r="J22" s="124">
        <f>SUM(H22:I22)</f>
        <v>3331</v>
      </c>
      <c r="K22" s="139">
        <f t="shared" si="1"/>
        <v>19.66119702514461</v>
      </c>
      <c r="Q22" s="1"/>
    </row>
    <row r="23" spans="1:17" ht="12.75">
      <c r="A23" s="3" t="s">
        <v>65</v>
      </c>
      <c r="B23" s="4">
        <v>126</v>
      </c>
      <c r="C23" s="4">
        <v>38</v>
      </c>
      <c r="D23" s="4"/>
      <c r="E23" s="4">
        <v>282</v>
      </c>
      <c r="F23" s="4">
        <v>76</v>
      </c>
      <c r="G23" s="4"/>
      <c r="H23" s="4">
        <v>390</v>
      </c>
      <c r="I23" s="4">
        <v>108</v>
      </c>
      <c r="J23" s="4">
        <f t="shared" si="0"/>
        <v>498</v>
      </c>
      <c r="K23" s="146">
        <f t="shared" si="1"/>
        <v>2.939440443867312</v>
      </c>
      <c r="Q23" s="1"/>
    </row>
    <row r="24" spans="1:11" ht="12.75">
      <c r="A24" s="3" t="s">
        <v>66</v>
      </c>
      <c r="B24" s="4">
        <v>726</v>
      </c>
      <c r="C24" s="4">
        <v>292</v>
      </c>
      <c r="D24" s="4"/>
      <c r="E24" s="4">
        <v>1718</v>
      </c>
      <c r="F24" s="4">
        <v>511</v>
      </c>
      <c r="G24" s="4"/>
      <c r="H24" s="4">
        <v>2148</v>
      </c>
      <c r="I24" s="4">
        <v>685</v>
      </c>
      <c r="J24" s="4">
        <f t="shared" si="0"/>
        <v>2833</v>
      </c>
      <c r="K24" s="146">
        <f t="shared" si="1"/>
        <v>16.7217565812773</v>
      </c>
    </row>
    <row r="25" spans="1:11" ht="16.5" customHeight="1">
      <c r="A25" s="81" t="s">
        <v>36</v>
      </c>
      <c r="B25" s="124">
        <f>SUM(B26:B28)</f>
        <v>306</v>
      </c>
      <c r="C25" s="124">
        <f>SUM(C26:C28)</f>
        <v>137</v>
      </c>
      <c r="D25" s="124"/>
      <c r="E25" s="124">
        <f>SUM(E26:E28)</f>
        <v>1065</v>
      </c>
      <c r="F25" s="124">
        <f>SUM(F26:F28)</f>
        <v>273</v>
      </c>
      <c r="G25" s="124"/>
      <c r="H25" s="124">
        <f>SUM(H26:H28)</f>
        <v>1258</v>
      </c>
      <c r="I25" s="124">
        <f>SUM(I26:I28)</f>
        <v>370</v>
      </c>
      <c r="J25" s="124">
        <f>SUM(H25:I25)</f>
        <v>1628</v>
      </c>
      <c r="K25" s="139">
        <f t="shared" si="1"/>
        <v>9.609255105654587</v>
      </c>
    </row>
    <row r="26" spans="1:11" ht="12.75">
      <c r="A26" s="3" t="s">
        <v>67</v>
      </c>
      <c r="B26" s="4">
        <v>90</v>
      </c>
      <c r="C26" s="4">
        <v>41</v>
      </c>
      <c r="D26" s="4"/>
      <c r="E26" s="4">
        <v>316</v>
      </c>
      <c r="F26" s="4">
        <v>76</v>
      </c>
      <c r="G26" s="4"/>
      <c r="H26" s="4">
        <v>391</v>
      </c>
      <c r="I26" s="4">
        <v>112</v>
      </c>
      <c r="J26" s="4">
        <f t="shared" si="0"/>
        <v>503</v>
      </c>
      <c r="K26" s="146">
        <f t="shared" si="1"/>
        <v>2.9689528981230078</v>
      </c>
    </row>
    <row r="27" spans="1:11" ht="12.75">
      <c r="A27" s="1" t="s">
        <v>68</v>
      </c>
      <c r="B27" s="4">
        <v>105</v>
      </c>
      <c r="C27" s="4">
        <v>57</v>
      </c>
      <c r="D27" s="4"/>
      <c r="E27" s="4">
        <v>355</v>
      </c>
      <c r="F27" s="4">
        <v>116</v>
      </c>
      <c r="G27" s="4"/>
      <c r="H27" s="4">
        <v>416</v>
      </c>
      <c r="I27" s="4">
        <v>153</v>
      </c>
      <c r="J27" s="4">
        <f t="shared" si="0"/>
        <v>569</v>
      </c>
      <c r="K27" s="146">
        <f t="shared" si="1"/>
        <v>3.358517294298194</v>
      </c>
    </row>
    <row r="28" spans="1:11" ht="12.75">
      <c r="A28" s="1" t="s">
        <v>69</v>
      </c>
      <c r="B28" s="4">
        <v>111</v>
      </c>
      <c r="C28" s="4">
        <v>39</v>
      </c>
      <c r="D28" s="4"/>
      <c r="E28" s="4">
        <v>394</v>
      </c>
      <c r="F28" s="4">
        <v>81</v>
      </c>
      <c r="G28" s="4"/>
      <c r="H28" s="4">
        <v>451</v>
      </c>
      <c r="I28" s="4">
        <v>105</v>
      </c>
      <c r="J28" s="4">
        <f t="shared" si="0"/>
        <v>556</v>
      </c>
      <c r="K28" s="146">
        <f t="shared" si="1"/>
        <v>3.281784913233384</v>
      </c>
    </row>
    <row r="29" spans="1:11" ht="16.5" customHeight="1">
      <c r="A29" s="13" t="s">
        <v>37</v>
      </c>
      <c r="B29" s="124">
        <f>SUM(B30:B31)</f>
        <v>110</v>
      </c>
      <c r="C29" s="124">
        <f>SUM(C30:C31)</f>
        <v>43</v>
      </c>
      <c r="D29" s="124"/>
      <c r="E29" s="124">
        <f>SUM(E30:E31)</f>
        <v>481</v>
      </c>
      <c r="F29" s="124">
        <f>SUM(F30:F31)</f>
        <v>151</v>
      </c>
      <c r="G29" s="124"/>
      <c r="H29" s="124">
        <f>SUM(H30:H31)</f>
        <v>544</v>
      </c>
      <c r="I29" s="124">
        <f>SUM(I30:I31)</f>
        <v>178</v>
      </c>
      <c r="J29" s="124">
        <f>SUM(H29:I29)</f>
        <v>722</v>
      </c>
      <c r="K29" s="139">
        <f t="shared" si="1"/>
        <v>4.261598394522489</v>
      </c>
    </row>
    <row r="30" spans="1:11" ht="12.75">
      <c r="A30" s="1" t="s">
        <v>70</v>
      </c>
      <c r="B30" s="4">
        <v>96</v>
      </c>
      <c r="C30" s="4">
        <v>39</v>
      </c>
      <c r="D30" s="4"/>
      <c r="E30" s="4">
        <v>305</v>
      </c>
      <c r="F30" s="4">
        <v>96</v>
      </c>
      <c r="G30" s="4"/>
      <c r="H30" s="4">
        <v>358</v>
      </c>
      <c r="I30" s="4">
        <v>120</v>
      </c>
      <c r="J30" s="4">
        <f t="shared" si="0"/>
        <v>478</v>
      </c>
      <c r="K30" s="146">
        <f t="shared" si="1"/>
        <v>2.8213906268445283</v>
      </c>
    </row>
    <row r="31" spans="1:11" ht="12.75">
      <c r="A31" s="1" t="s">
        <v>71</v>
      </c>
      <c r="B31" s="4">
        <v>14</v>
      </c>
      <c r="C31" s="4">
        <v>4</v>
      </c>
      <c r="D31" s="4"/>
      <c r="E31" s="4">
        <v>176</v>
      </c>
      <c r="F31" s="4">
        <v>55</v>
      </c>
      <c r="G31" s="4"/>
      <c r="H31" s="4">
        <v>186</v>
      </c>
      <c r="I31" s="4">
        <v>58</v>
      </c>
      <c r="J31" s="4">
        <f t="shared" si="0"/>
        <v>244</v>
      </c>
      <c r="K31" s="146">
        <f t="shared" si="1"/>
        <v>1.44020776767796</v>
      </c>
    </row>
    <row r="32" spans="1:11" ht="16.5" customHeight="1">
      <c r="A32" s="13" t="s">
        <v>38</v>
      </c>
      <c r="B32" s="124">
        <f>SUM(B33:B34)</f>
        <v>116</v>
      </c>
      <c r="C32" s="124">
        <f>SUM(C33:C34)</f>
        <v>59</v>
      </c>
      <c r="D32" s="124"/>
      <c r="E32" s="124">
        <f>SUM(E33:E34)</f>
        <v>621</v>
      </c>
      <c r="F32" s="124">
        <f>SUM(F33:F34)</f>
        <v>209</v>
      </c>
      <c r="G32" s="124"/>
      <c r="H32" s="124">
        <f>SUM(H33:H34)</f>
        <v>675</v>
      </c>
      <c r="I32" s="124">
        <f>SUM(I33:I34)</f>
        <v>234</v>
      </c>
      <c r="J32" s="124">
        <f>SUM(H32:I32)</f>
        <v>909</v>
      </c>
      <c r="K32" s="139">
        <f t="shared" si="1"/>
        <v>5.365364183685515</v>
      </c>
    </row>
    <row r="33" spans="1:11" ht="12.75">
      <c r="A33" s="1" t="s">
        <v>72</v>
      </c>
      <c r="B33" s="4">
        <v>57</v>
      </c>
      <c r="C33" s="4">
        <v>31</v>
      </c>
      <c r="D33" s="4"/>
      <c r="E33" s="4">
        <v>320</v>
      </c>
      <c r="F33" s="4">
        <v>94</v>
      </c>
      <c r="G33" s="4"/>
      <c r="H33" s="4">
        <v>344</v>
      </c>
      <c r="I33" s="4">
        <v>105</v>
      </c>
      <c r="J33" s="4">
        <f t="shared" si="0"/>
        <v>449</v>
      </c>
      <c r="K33" s="146">
        <f t="shared" si="1"/>
        <v>2.6502183921614924</v>
      </c>
    </row>
    <row r="34" spans="1:11" ht="12.75">
      <c r="A34" s="2" t="s">
        <v>73</v>
      </c>
      <c r="B34" s="57">
        <v>59</v>
      </c>
      <c r="C34" s="57">
        <v>28</v>
      </c>
      <c r="D34" s="57"/>
      <c r="E34" s="57">
        <v>301</v>
      </c>
      <c r="F34" s="57">
        <v>115</v>
      </c>
      <c r="G34" s="57"/>
      <c r="H34" s="57">
        <v>331</v>
      </c>
      <c r="I34" s="57">
        <v>129</v>
      </c>
      <c r="J34" s="57">
        <f t="shared" si="0"/>
        <v>460</v>
      </c>
      <c r="K34" s="140">
        <f t="shared" si="1"/>
        <v>2.715145791524023</v>
      </c>
    </row>
    <row r="35" spans="1:15" ht="24" customHeight="1">
      <c r="A35" s="14"/>
      <c r="B35" s="18"/>
      <c r="C35" s="18"/>
      <c r="D35" s="18"/>
      <c r="E35" s="18"/>
      <c r="F35" s="18"/>
      <c r="G35" s="18"/>
      <c r="H35" s="18"/>
      <c r="I35" s="18"/>
      <c r="J35" s="18"/>
      <c r="K35" s="6"/>
      <c r="L35" s="6"/>
      <c r="M35" s="6"/>
      <c r="N35" s="6"/>
      <c r="O35" s="6"/>
    </row>
    <row r="36" spans="1:15" ht="15" customHeight="1">
      <c r="A36" s="197" t="s">
        <v>457</v>
      </c>
      <c r="B36" s="210"/>
      <c r="C36" s="210"/>
      <c r="D36" s="210"/>
      <c r="E36" s="210"/>
      <c r="F36" s="210"/>
      <c r="G36" s="210"/>
      <c r="H36" s="210"/>
      <c r="I36" s="210"/>
      <c r="J36" s="210"/>
      <c r="K36" s="53"/>
      <c r="L36" s="53"/>
      <c r="M36" s="53"/>
      <c r="N36" s="53"/>
      <c r="O36" s="53"/>
    </row>
    <row r="38" spans="1:10" ht="12.75">
      <c r="A38" s="6"/>
      <c r="B38" s="6"/>
      <c r="C38" s="6"/>
      <c r="D38" s="6"/>
      <c r="E38" s="6"/>
      <c r="F38" s="6"/>
      <c r="G38" s="6"/>
      <c r="H38" s="6"/>
      <c r="I38" s="6"/>
      <c r="J38" s="6"/>
    </row>
    <row r="39" spans="1:15" ht="12.75">
      <c r="A39" s="55"/>
      <c r="B39" s="53"/>
      <c r="C39" s="53"/>
      <c r="D39" s="53"/>
      <c r="E39" s="53"/>
      <c r="F39" s="53"/>
      <c r="G39" s="53"/>
      <c r="H39" s="53"/>
      <c r="I39" s="53"/>
      <c r="J39" s="53"/>
      <c r="K39" s="53"/>
      <c r="L39" s="53"/>
      <c r="M39" s="53"/>
      <c r="N39" s="53"/>
      <c r="O39" s="53"/>
    </row>
    <row r="41" spans="1:16" ht="12.75">
      <c r="A41" s="17"/>
      <c r="B41" s="16"/>
      <c r="C41" s="16"/>
      <c r="D41" s="16"/>
      <c r="E41" s="16"/>
      <c r="F41" s="16"/>
      <c r="G41" s="16"/>
      <c r="H41" s="16"/>
      <c r="I41" s="16"/>
      <c r="J41" s="16"/>
      <c r="K41" s="16"/>
      <c r="L41" s="16"/>
      <c r="M41" s="16"/>
      <c r="N41" s="16"/>
      <c r="O41" s="16"/>
      <c r="P41" s="16"/>
    </row>
  </sheetData>
  <mergeCells count="7">
    <mergeCell ref="A1:K1"/>
    <mergeCell ref="A36:J36"/>
    <mergeCell ref="A3:J3"/>
    <mergeCell ref="B4:C4"/>
    <mergeCell ref="E4:F4"/>
    <mergeCell ref="H4:J4"/>
    <mergeCell ref="K4:K5"/>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Margaretha Pettersson</cp:lastModifiedBy>
  <cp:lastPrinted>2007-11-26T18:44:56Z</cp:lastPrinted>
  <dcterms:created xsi:type="dcterms:W3CDTF">2001-11-07T08:40:28Z</dcterms:created>
  <dcterms:modified xsi:type="dcterms:W3CDTF">2007-11-28T06:38:28Z</dcterms:modified>
  <cp:category/>
  <cp:version/>
  <cp:contentType/>
  <cp:contentStatus/>
</cp:coreProperties>
</file>