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76" windowWidth="9585" windowHeight="12555" tabRatio="669" activeTab="0"/>
  </bookViews>
  <sheets>
    <sheet name="Tabell 2.1" sheetId="1" r:id="rId1"/>
    <sheet name="Tabell 2.2 " sheetId="2" r:id="rId2"/>
    <sheet name="Tabell 2.3" sheetId="3" r:id="rId3"/>
    <sheet name="Tabell  2.4" sheetId="4" r:id="rId4"/>
    <sheet name="Tabell 2.5" sheetId="5" r:id="rId5"/>
    <sheet name="Tabell 2.6" sheetId="6" r:id="rId6"/>
    <sheet name="Tabell  2.7" sheetId="7" r:id="rId7"/>
    <sheet name="Tabell 2.8" sheetId="8" r:id="rId8"/>
    <sheet name="Tabell 2.9, 2.10" sheetId="9" r:id="rId9"/>
    <sheet name="Tabell 2.11" sheetId="10" r:id="rId10"/>
    <sheet name="Tabell 2.12" sheetId="11" r:id="rId11"/>
    <sheet name="Tabell  2.13 " sheetId="12" r:id="rId12"/>
    <sheet name="Tabell  2.14" sheetId="13" r:id="rId13"/>
  </sheets>
  <definedNames>
    <definedName name="_xlnm.Print_Area" localSheetId="11">'Tabell  2.13 '!$A$1:$F$28</definedName>
    <definedName name="_xlnm.Print_Area" localSheetId="6">'Tabell  2.7'!$A$1:$L$56</definedName>
    <definedName name="_xlnm.Print_Area" localSheetId="0">'Tabell 2.1'!$A$1:$L$28</definedName>
    <definedName name="_xlnm.Print_Area" localSheetId="9">'Tabell 2.11'!$A$1:$R$39</definedName>
    <definedName name="_xlnm.Print_Area" localSheetId="1">'Tabell 2.2 '!$A$1:$L$28</definedName>
    <definedName name="_xlnm.Print_Area" localSheetId="4">'Tabell 2.5'!$A$1:$S$31</definedName>
    <definedName name="_xlnm.Print_Area" localSheetId="7">'Tabell 2.8'!$A$1:$R$35</definedName>
  </definedNames>
  <calcPr fullCalcOnLoad="1"/>
</workbook>
</file>

<file path=xl/sharedStrings.xml><?xml version="1.0" encoding="utf-8"?>
<sst xmlns="http://schemas.openxmlformats.org/spreadsheetml/2006/main" count="477" uniqueCount="153">
  <si>
    <t>Män</t>
  </si>
  <si>
    <t>Kvinnor</t>
  </si>
  <si>
    <t>Summa</t>
  </si>
  <si>
    <t>Återbetalningsskyldiga</t>
  </si>
  <si>
    <t>Antal personer</t>
  </si>
  <si>
    <t>Total skuld, miljoner kr</t>
  </si>
  <si>
    <t>Genomsnittlig skuld, kr</t>
  </si>
  <si>
    <t>Samtliga</t>
  </si>
  <si>
    <t>Nya återbetalningsskyldiga</t>
  </si>
  <si>
    <t>Tidigare återbetalningsskyldiga</t>
  </si>
  <si>
    <t>Samtliga återbetalningsskyldiga</t>
  </si>
  <si>
    <t>Skuld, kr</t>
  </si>
  <si>
    <t>Antal</t>
  </si>
  <si>
    <t>%</t>
  </si>
  <si>
    <t>Alla återbetalningsskyldiga</t>
  </si>
  <si>
    <t>Årsbelopp, kr</t>
  </si>
  <si>
    <t xml:space="preserve">         0</t>
  </si>
  <si>
    <t>Ålder</t>
  </si>
  <si>
    <t>Totalt</t>
  </si>
  <si>
    <t>Inkomst, kr</t>
  </si>
  <si>
    <t>Uppgift saknas</t>
  </si>
  <si>
    <t xml:space="preserve">Län
</t>
  </si>
  <si>
    <t>Genomsnittsskuld</t>
  </si>
  <si>
    <t>Genomsnittsinkomst</t>
  </si>
  <si>
    <t>Genomsnittsårsbelopp</t>
  </si>
  <si>
    <t>Alla</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</si>
  <si>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</si>
  <si>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</si>
  <si>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</si>
  <si>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</si>
  <si>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</si>
  <si>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</si>
  <si>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</si>
  <si>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</si>
  <si>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</si>
  <si>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</si>
  <si>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</si>
  <si>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</si>
  <si>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</si>
  <si>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</si>
  <si>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</si>
  <si>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</si>
  <si>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</si>
  <si>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</si>
  <si>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</si>
  <si>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</si>
  <si>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</si>
  <si>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Belopp, 
mnkr</t>
  </si>
  <si>
    <t xml:space="preserve">              0</t>
  </si>
  <si>
    <t>Totalt hela landet</t>
  </si>
  <si>
    <t>Tidigare återbetalnings-
skyldiga</t>
  </si>
  <si>
    <t xml:space="preserve">År
</t>
  </si>
  <si>
    <t>Totalt inbetalt 
belopp, kr</t>
  </si>
  <si>
    <t>2006</t>
  </si>
  <si>
    <t>2007</t>
  </si>
  <si>
    <t>Icke-återbetalningsskyldiga</t>
  </si>
  <si>
    <t xml:space="preserve">                  Repayment of student loan taken between 1989 and June 30, 2001</t>
  </si>
  <si>
    <t>2008</t>
  </si>
  <si>
    <t xml:space="preserve">                       Average income and annual charges for persons obligated to repay student 
                       loan taken between 1989 and June 30, 2001, by sex and county in Sweden 
                       January 1, 2009 </t>
  </si>
  <si>
    <t>Slutligt årsbelopp 2005–2006</t>
  </si>
  <si>
    <t>Nya återbetalningsskyldiga 2009</t>
  </si>
  <si>
    <t>Inbetalningstyp och betalningsår</t>
  </si>
  <si>
    <t xml:space="preserve">                       Number of persons 2009 obligated to repay student loan taken between 1989 
                       and June 30, 2001, by age and income during income year 2007</t>
  </si>
  <si>
    <t xml:space="preserve">                       Number of persons 2009 obligated to repay student loan taken between 
                       1989 and June 30, 2001, by sex and income during income year 2007</t>
  </si>
  <si>
    <t>Frivillig återbetalning</t>
  </si>
  <si>
    <t>Nya återbetalnings-
skyldiga 2009</t>
  </si>
  <si>
    <t>Totalt debiterat årsbelopp, miljoner kr</t>
  </si>
  <si>
    <t>Genomsnittligt årsbelopp, kr</t>
  </si>
  <si>
    <t>2                Återbetalning av studielån för studier mellan 1989 och 30 juni 2001</t>
  </si>
  <si>
    <t>30–39 år</t>
  </si>
  <si>
    <t>40–49 år</t>
  </si>
  <si>
    <t>50–59 år</t>
  </si>
  <si>
    <t xml:space="preserve">60 år–  </t>
  </si>
  <si>
    <t xml:space="preserve">    –29 år</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</si>
  <si>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</si>
  <si>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</si>
  <si>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</si>
  <si>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</si>
  <si>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</si>
  <si>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</si>
  <si>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</si>
  <si>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</si>
  <si>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</si>
  <si>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</si>
  <si>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</si>
  <si>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1    Intervallen har ändrats för att undvika att det blir för få personer i vissa intervall.</t>
  </si>
  <si>
    <t>–29 år</t>
  </si>
  <si>
    <t xml:space="preserve">60 år– </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</si>
  <si>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</si>
  <si>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</si>
  <si>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</si>
  <si>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</si>
  <si>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</si>
  <si>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</si>
  <si>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</si>
  <si>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</si>
  <si>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</si>
  <si>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 xml:space="preserve">10 000–14 999    </t>
  </si>
  <si>
    <t>15 000–19 999</t>
  </si>
  <si>
    <t>20 000–24 999</t>
  </si>
  <si>
    <t>25 000–49 999</t>
  </si>
  <si>
    <t>50 000–</t>
  </si>
  <si>
    <t xml:space="preserve">50 000– </t>
  </si>
  <si>
    <t>60 år–</t>
  </si>
  <si>
    <t>Årsbelopp 2005–2008</t>
  </si>
  <si>
    <t>Tabell 2.11    Antal återbetalningsskyldiga 2009 med studielån mellan 1989 och 30 juni 2001, 
                       fördelat på ålder och inkomst under inkomståret 2007</t>
  </si>
  <si>
    <t xml:space="preserve">              1–  24 999</t>
  </si>
  <si>
    <t xml:space="preserve">     25 000–  49 999</t>
  </si>
  <si>
    <t xml:space="preserve">     50 000–  74 999</t>
  </si>
  <si>
    <t xml:space="preserve">     75 000–  99 999 </t>
  </si>
  <si>
    <t xml:space="preserve">   100 000–124 999    </t>
  </si>
  <si>
    <t xml:space="preserve">   125 000–149 999</t>
  </si>
  <si>
    <t xml:space="preserve">   150 000–174 999</t>
  </si>
  <si>
    <t xml:space="preserve">   175 000–199 999</t>
  </si>
  <si>
    <t xml:space="preserve">   200 000–224 999</t>
  </si>
  <si>
    <t xml:space="preserve">   225 000–249 999</t>
  </si>
  <si>
    <t xml:space="preserve">   250 000–274 999</t>
  </si>
  <si>
    <t xml:space="preserve">   275 000–299 999</t>
  </si>
  <si>
    <t xml:space="preserve">   300 000–399 999</t>
  </si>
  <si>
    <t>1 000 000–</t>
  </si>
  <si>
    <t>Tabell 2.12    Antal återbetalningsskyldiga 2009 med studielån mellan 1989 och 
                       30 juni 2001, fördelat på kön och inkomst under inkomståret 2007</t>
  </si>
  <si>
    <t>Tabell 2.13    Genomsnittsskuld för bosatta i Sverige med studielån mellan 1989 
                       och 30 juni 2001, fördelat på kön och län 1 januari 2009</t>
  </si>
  <si>
    <t>Tabell 2.14    Genomsnitt av inkomst och årsbelopp för återbetalningsskyldiga 
                       bosatta i Sverige med studielån mellan 1989 och 30 juni 2001, fördelat 
                       på kön och län 1 januari 2009</t>
  </si>
  <si>
    <r>
      <t xml:space="preserve">   100 000–199 999</t>
    </r>
    <r>
      <rPr>
        <vertAlign val="superscript"/>
        <sz val="8.5"/>
        <rFont val="Arial"/>
        <family val="2"/>
      </rPr>
      <t>1</t>
    </r>
  </si>
  <si>
    <r>
      <t xml:space="preserve">   150 000–999 999</t>
    </r>
    <r>
      <rPr>
        <vertAlign val="superscript"/>
        <sz val="8.5"/>
        <rFont val="Arial"/>
        <family val="2"/>
      </rPr>
      <t>1</t>
    </r>
  </si>
  <si>
    <r>
      <t xml:space="preserve">     50 000–149 999</t>
    </r>
    <r>
      <rPr>
        <vertAlign val="superscript"/>
        <sz val="8.5"/>
        <rFont val="Arial"/>
        <family val="2"/>
      </rPr>
      <t>1</t>
    </r>
  </si>
  <si>
    <r>
      <t xml:space="preserve">   150 000–399 999</t>
    </r>
    <r>
      <rPr>
        <vertAlign val="superscript"/>
        <sz val="8.5"/>
        <rFont val="Arial"/>
        <family val="2"/>
      </rPr>
      <t>1</t>
    </r>
  </si>
  <si>
    <r>
      <t>10 000–19 999</t>
    </r>
    <r>
      <rPr>
        <vertAlign val="superscript"/>
        <sz val="8.5"/>
        <rFont val="Arial"/>
        <family val="2"/>
      </rPr>
      <t>1</t>
    </r>
  </si>
  <si>
    <r>
      <t xml:space="preserve">  7 000–19 999</t>
    </r>
    <r>
      <rPr>
        <vertAlign val="superscript"/>
        <sz val="8.5"/>
        <rFont val="Arial"/>
        <family val="2"/>
      </rPr>
      <t>1</t>
    </r>
  </si>
  <si>
    <r>
      <t xml:space="preserve">  4 000–  6 999</t>
    </r>
    <r>
      <rPr>
        <vertAlign val="superscript"/>
        <sz val="8.5"/>
        <rFont val="Arial"/>
        <family val="2"/>
      </rPr>
      <t>1</t>
    </r>
  </si>
  <si>
    <r>
      <t xml:space="preserve">         1–  3 999</t>
    </r>
    <r>
      <rPr>
        <vertAlign val="superscript"/>
        <sz val="8.5"/>
        <rFont val="Arial"/>
        <family val="2"/>
      </rPr>
      <t>1</t>
    </r>
  </si>
  <si>
    <t>Tabell 2.1     Antal personer med studielån mellan 1989 och 30 juni 2001, total och genomsnittlig 
                      skuld, fördelat på återbetalningsskyldiga och icke-återbetalningsskyldiga samt kön</t>
  </si>
  <si>
    <t>Tabell 2.6     Debiterade årsbelopp för studielån mellan 1989 och 30 juni 2001, totalt 
                      och genomsnittligt, fördelat på nya och tidigare återbetalningsskyldiga samt kön</t>
  </si>
  <si>
    <r>
      <t>10 000–19 999</t>
    </r>
    <r>
      <rPr>
        <vertAlign val="superscript"/>
        <sz val="8.5"/>
        <rFont val="Arial"/>
        <family val="2"/>
      </rPr>
      <t>1</t>
    </r>
    <r>
      <rPr>
        <sz val="8.5"/>
        <rFont val="Arial"/>
        <family val="2"/>
      </rPr>
      <t xml:space="preserve"> </t>
    </r>
  </si>
  <si>
    <t xml:space="preserve">                      Number of persons obligated to repay student loan taken between 1989 and June 30, 2001,
                      by persons with first-year obligation to repay and persons with continued obligation to replay
                      and by age and sex</t>
  </si>
  <si>
    <t xml:space="preserve">                      Number of persons obligated to repay student loan taken between 1989 and June 30, 2001, 
                      by persons with first-year obligation to repay and persons with continued obligation to replay
                      and by sex and size of debt</t>
  </si>
  <si>
    <t xml:space="preserve">                      Number of persons obligated to repay student loan taken between 1989 and June 30, 2001, 
                      by persons with first-year obligation to repay and persons with continued obligation to replay
                      and by age and size of debt January 1, 2009</t>
  </si>
  <si>
    <t xml:space="preserve">                      Number of persons obligated to repay student loan taken between 1989 and June 30, 2001, 
                      by persons with first-year obligation to repay and persons with continued obligation to replay
                      and by sex and annual charges January 1, 2009</t>
  </si>
  <si>
    <r>
      <t xml:space="preserve">        </t>
    </r>
    <r>
      <rPr>
        <sz val="10"/>
        <rFont val="Arial"/>
        <family val="2"/>
      </rPr>
      <t xml:space="preserve">              Number of persons obligated to repay student loan taken between 1989 and June 30, 2001, 
                      by persons with first-year obligation to repay and persons with continued obligation to replay
                      and by age and annual charges January 1, 2009</t>
    </r>
  </si>
  <si>
    <t>Tabell 2.9     Inbetalda belopp 2008 för studielån 
                     mellan 1989 och 30 juni 2001</t>
  </si>
  <si>
    <t xml:space="preserve">                      Repayment in total 2008 on student loan 
                      taken between 1989 and June 30, 2001</t>
  </si>
  <si>
    <t>Tabell 2.10    Frivillig återbetalning för studielån 
                      mellan 1989 och 30 juni 2001</t>
  </si>
  <si>
    <t xml:space="preserve">                       Voluntary repayment on student loan
                       taken between 1989 and June 30, 2001</t>
  </si>
  <si>
    <t xml:space="preserve">                       Average debt for residents in Sweden with student loan taken 
                       between 1989 and June 30, 2001, by sex and county in Sweden 
                       January 1, 2009</t>
  </si>
  <si>
    <t>Tabell 2.2     Antal återbetalningsskyldiga med studielån mellan 1989 och 30 juni 2001, 
                      fördelat på nya och tidigare återbetalningsskyldiga samt ålder och kön</t>
  </si>
  <si>
    <t>Tabell 2.3     Antal personer med studielån mellan 1989 och 30 juni 2001, 
                      fördelat på återbetalningsskyldiga och icke-återbetalningsskyldiga
                      samt kön och skuldens storlek 1 januari 2009</t>
  </si>
  <si>
    <t>Tabell 2.4     Antal återbetalningsskyldiga med studielån mellan 1989 och 30 juni 2001, 
                      fördelat på nya och tidigare återbetalningsskyldiga samt kön och skuldens storlek</t>
  </si>
  <si>
    <t>Tabell 2.5     Antal återbetalningsskyldiga med studielån mellan 1989 och 30 juni 2001, fördelat på
                     nya och tidigare återbetalningsskyldiga samt ålder och skuldens storlek 1 januari 2009</t>
  </si>
  <si>
    <t xml:space="preserve">                      Annual charges for student loan taken between 1989 and June 30, 2001, total and 
                      average charges, by persons with first-year obligation to repay and persons with 
                      continued obligation to repay and by sex</t>
  </si>
  <si>
    <t>Tabell 2.7     Antal återbetalningsskyldiga med studielån mellan 1989 och 30 juni 2001, fördelat
                     på nya och tidigare återbetalningsskyldiga samt kön och årsbelopp 1 januari 2009</t>
  </si>
  <si>
    <t xml:space="preserve">Tabell 2.8     Antal återbetalningsskyldiga med studielån mellan 1989 och 30 juni 2001, fördelat 
                      på nya och tidigare återbetalningsskyldiga samt ålder och årsbelopp 1 januari 2009 </t>
  </si>
  <si>
    <t xml:space="preserve">                      Number of persons with student loan taken between 1989 and June 30, 2001, total and average 
                      debt, by persons obligated to repay and persons not obligated to repay and by sex</t>
  </si>
  <si>
    <t xml:space="preserve">                      Number of persons with student loan taken between 1989 and June 30, 2001,
                      by persons obligated to repay and persons not obligated to repay 
                      and by sex and size of debt January 1, 2009</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</si>
</sst>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
  </numFmts>
  <fonts count="13">
    <font>
      <sz val="10"/>
      <name val="Arial"/>
      <family val="0"/>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u val="single"/>
      <sz val="10"/>
      <color indexed="12"/>
      <name val="Arial"/>
      <family val="0"/>
    </font>
    <font>
      <u val="single"/>
      <sz val="10"/>
      <color indexed="36"/>
      <name val="Arial"/>
      <family val="0"/>
    </font>
    <font>
      <sz val="12"/>
      <name val="Arial"/>
      <family val="2"/>
    </font>
    <font>
      <sz val="8"/>
      <color indexed="10"/>
      <name val="Arial"/>
      <family val="2"/>
    </font>
    <font>
      <vertAlign val="superscript"/>
      <sz val="8.5"/>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9">
    <xf numFmtId="0" fontId="0" fillId="0" borderId="0" xfId="0" applyAlignment="1">
      <alignment/>
    </xf>
    <xf numFmtId="3" fontId="2" fillId="0" borderId="0" xfId="0" applyNumberFormat="1" applyFont="1" applyAlignment="1">
      <alignment/>
    </xf>
    <xf numFmtId="3" fontId="0" fillId="0" borderId="0" xfId="0" applyNumberFormat="1" applyAlignment="1">
      <alignment/>
    </xf>
    <xf numFmtId="0" fontId="1" fillId="0" borderId="0" xfId="0" applyFont="1" applyAlignment="1">
      <alignment/>
    </xf>
    <xf numFmtId="0" fontId="0" fillId="0" borderId="0" xfId="0" applyBorder="1" applyAlignment="1">
      <alignment/>
    </xf>
    <xf numFmtId="3" fontId="3" fillId="0" borderId="0" xfId="0" applyNumberFormat="1" applyFont="1" applyAlignment="1">
      <alignment/>
    </xf>
    <xf numFmtId="3" fontId="3" fillId="0" borderId="0" xfId="0" applyNumberFormat="1" applyFont="1" applyBorder="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0" fontId="1" fillId="0" borderId="0" xfId="0" applyFont="1" applyAlignment="1">
      <alignment/>
    </xf>
    <xf numFmtId="0" fontId="4" fillId="0" borderId="1" xfId="0" applyFont="1" applyBorder="1" applyAlignment="1">
      <alignment/>
    </xf>
    <xf numFmtId="0" fontId="5" fillId="0" borderId="0" xfId="0" applyFont="1" applyAlignment="1">
      <alignment/>
    </xf>
    <xf numFmtId="0" fontId="3" fillId="0" borderId="2" xfId="0" applyFont="1" applyBorder="1" applyAlignment="1">
      <alignment/>
    </xf>
    <xf numFmtId="0" fontId="3" fillId="0" borderId="1" xfId="0" applyFont="1" applyBorder="1" applyAlignment="1">
      <alignment/>
    </xf>
    <xf numFmtId="164" fontId="3" fillId="0" borderId="0" xfId="0" applyNumberFormat="1" applyFont="1" applyAlignment="1">
      <alignment/>
    </xf>
    <xf numFmtId="3" fontId="3" fillId="0" borderId="1"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2" fillId="0" borderId="2" xfId="0" applyFont="1" applyBorder="1" applyAlignment="1">
      <alignment horizontal="left"/>
    </xf>
    <xf numFmtId="0" fontId="2" fillId="0" borderId="1" xfId="0" applyFont="1" applyBorder="1" applyAlignment="1">
      <alignment horizontal="right"/>
    </xf>
    <xf numFmtId="0" fontId="7" fillId="0" borderId="0" xfId="0" applyFont="1" applyAlignment="1">
      <alignment wrapText="1"/>
    </xf>
    <xf numFmtId="0" fontId="2" fillId="0" borderId="0" xfId="0" applyFont="1" applyAlignment="1">
      <alignment/>
    </xf>
    <xf numFmtId="0" fontId="7" fillId="0" borderId="0" xfId="0" applyFont="1" applyAlignment="1">
      <alignment/>
    </xf>
    <xf numFmtId="3" fontId="0" fillId="0" borderId="0" xfId="0" applyNumberFormat="1" applyFont="1" applyAlignment="1">
      <alignment/>
    </xf>
    <xf numFmtId="164" fontId="2" fillId="0" borderId="0" xfId="0" applyNumberFormat="1" applyFont="1" applyAlignment="1">
      <alignment/>
    </xf>
    <xf numFmtId="0" fontId="0"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2" xfId="0" applyFont="1" applyBorder="1" applyAlignment="1">
      <alignment/>
    </xf>
    <xf numFmtId="49" fontId="7"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applyAlignment="1">
      <alignment/>
    </xf>
    <xf numFmtId="49" fontId="2" fillId="0" borderId="1" xfId="0" applyNumberFormat="1" applyFont="1" applyBorder="1" applyAlignment="1">
      <alignment/>
    </xf>
    <xf numFmtId="3" fontId="2" fillId="0" borderId="0" xfId="0" applyNumberFormat="1" applyFont="1" applyAlignment="1">
      <alignment horizontal="left"/>
    </xf>
    <xf numFmtId="3" fontId="2" fillId="0" borderId="0" xfId="0" applyNumberFormat="1" applyFont="1" applyBorder="1" applyAlignment="1">
      <alignment horizontal="left"/>
    </xf>
    <xf numFmtId="3" fontId="2" fillId="0" borderId="1" xfId="0" applyNumberFormat="1" applyFont="1" applyBorder="1" applyAlignment="1">
      <alignment horizontal="left"/>
    </xf>
    <xf numFmtId="0" fontId="2" fillId="0" borderId="0" xfId="0" applyFont="1" applyBorder="1" applyAlignment="1">
      <alignment/>
    </xf>
    <xf numFmtId="0" fontId="2" fillId="0" borderId="0" xfId="0" applyFont="1" applyBorder="1" applyAlignment="1">
      <alignment horizontal="right"/>
    </xf>
    <xf numFmtId="0" fontId="7" fillId="0" borderId="0" xfId="0" applyFont="1" applyBorder="1" applyAlignment="1">
      <alignment wrapText="1"/>
    </xf>
    <xf numFmtId="3" fontId="7" fillId="0" borderId="0" xfId="0" applyNumberFormat="1" applyFont="1" applyBorder="1" applyAlignment="1">
      <alignment wrapText="1"/>
    </xf>
    <xf numFmtId="0" fontId="0" fillId="0" borderId="3" xfId="0" applyFont="1" applyBorder="1" applyAlignment="1">
      <alignment/>
    </xf>
    <xf numFmtId="49" fontId="2" fillId="0" borderId="0" xfId="0" applyNumberFormat="1" applyFont="1" applyBorder="1" applyAlignment="1">
      <alignment/>
    </xf>
    <xf numFmtId="49" fontId="2" fillId="0" borderId="0" xfId="0" applyNumberFormat="1" applyFont="1" applyBorder="1" applyAlignment="1">
      <alignment horizontal="left"/>
    </xf>
    <xf numFmtId="49" fontId="2" fillId="0" borderId="1" xfId="0" applyNumberFormat="1" applyFont="1" applyBorder="1" applyAlignment="1">
      <alignment horizontal="left"/>
    </xf>
    <xf numFmtId="0" fontId="0" fillId="0" borderId="0" xfId="0" applyFont="1" applyBorder="1" applyAlignment="1">
      <alignment/>
    </xf>
    <xf numFmtId="49" fontId="2" fillId="0" borderId="0" xfId="0" applyNumberFormat="1" applyFont="1" applyBorder="1" applyAlignment="1">
      <alignment horizontal="right"/>
    </xf>
    <xf numFmtId="0" fontId="0" fillId="0" borderId="2" xfId="0" applyFont="1" applyBorder="1" applyAlignment="1">
      <alignment/>
    </xf>
    <xf numFmtId="0" fontId="0" fillId="0" borderId="1" xfId="0" applyFont="1" applyBorder="1" applyAlignment="1">
      <alignment/>
    </xf>
    <xf numFmtId="0" fontId="0" fillId="0" borderId="0" xfId="0" applyFont="1" applyAlignment="1">
      <alignment/>
    </xf>
    <xf numFmtId="0" fontId="2" fillId="0" borderId="3" xfId="0" applyFont="1" applyBorder="1" applyAlignment="1">
      <alignment/>
    </xf>
    <xf numFmtId="0" fontId="2" fillId="0" borderId="3" xfId="0" applyFont="1" applyBorder="1" applyAlignment="1">
      <alignment horizontal="left"/>
    </xf>
    <xf numFmtId="0" fontId="2" fillId="0" borderId="2" xfId="0" applyFont="1" applyBorder="1" applyAlignment="1">
      <alignment/>
    </xf>
    <xf numFmtId="9" fontId="2" fillId="0" borderId="3" xfId="0" applyNumberFormat="1" applyFont="1" applyBorder="1" applyAlignment="1">
      <alignment/>
    </xf>
    <xf numFmtId="9" fontId="2" fillId="0" borderId="1" xfId="0" applyNumberFormat="1" applyFont="1" applyBorder="1" applyAlignment="1">
      <alignment horizontal="right"/>
    </xf>
    <xf numFmtId="9" fontId="2" fillId="0" borderId="0" xfId="0" applyNumberFormat="1" applyFont="1" applyAlignment="1">
      <alignment/>
    </xf>
    <xf numFmtId="1" fontId="2" fillId="0" borderId="0" xfId="0" applyNumberFormat="1" applyFont="1" applyAlignment="1">
      <alignment/>
    </xf>
    <xf numFmtId="3" fontId="2" fillId="0" borderId="0" xfId="0" applyNumberFormat="1" applyFont="1" applyBorder="1" applyAlignment="1">
      <alignment/>
    </xf>
    <xf numFmtId="1" fontId="2" fillId="0" borderId="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wrapText="1"/>
    </xf>
    <xf numFmtId="3" fontId="0" fillId="0" borderId="1" xfId="0" applyNumberFormat="1" applyFont="1" applyBorder="1" applyAlignment="1">
      <alignment/>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1" fontId="2" fillId="0" borderId="0" xfId="0" applyNumberFormat="1" applyFont="1" applyBorder="1" applyAlignment="1">
      <alignment horizontal="right"/>
    </xf>
    <xf numFmtId="1" fontId="2" fillId="0" borderId="1" xfId="0" applyNumberFormat="1" applyFont="1" applyBorder="1" applyAlignment="1">
      <alignment horizontal="right"/>
    </xf>
    <xf numFmtId="0" fontId="2" fillId="0" borderId="3" xfId="0" applyFont="1" applyBorder="1" applyAlignment="1">
      <alignment wrapText="1"/>
    </xf>
    <xf numFmtId="0" fontId="2" fillId="0" borderId="3" xfId="0" applyFont="1" applyBorder="1" applyAlignment="1">
      <alignment horizontal="right" wrapText="1"/>
    </xf>
    <xf numFmtId="49" fontId="0" fillId="0" borderId="2" xfId="0" applyNumberFormat="1" applyBorder="1" applyAlignment="1">
      <alignment/>
    </xf>
    <xf numFmtId="49" fontId="2" fillId="0" borderId="2" xfId="0" applyNumberFormat="1" applyFont="1" applyBorder="1" applyAlignment="1">
      <alignment horizontal="left"/>
    </xf>
    <xf numFmtId="0" fontId="2" fillId="0" borderId="0" xfId="0" applyFont="1" applyBorder="1" applyAlignment="1">
      <alignment horizontal="left"/>
    </xf>
    <xf numFmtId="0" fontId="0" fillId="0" borderId="1" xfId="0" applyBorder="1" applyAlignment="1">
      <alignment/>
    </xf>
    <xf numFmtId="0" fontId="6" fillId="0" borderId="0" xfId="0" applyFont="1" applyAlignment="1">
      <alignment/>
    </xf>
    <xf numFmtId="0" fontId="1" fillId="0" borderId="0" xfId="0" applyFont="1" applyAlignment="1">
      <alignment wrapText="1"/>
    </xf>
    <xf numFmtId="9" fontId="1" fillId="0" borderId="0" xfId="0" applyNumberFormat="1" applyFont="1" applyBorder="1" applyAlignment="1">
      <alignment/>
    </xf>
    <xf numFmtId="0" fontId="1" fillId="0" borderId="0" xfId="0" applyFont="1" applyBorder="1" applyAlignment="1">
      <alignment wrapText="1"/>
    </xf>
    <xf numFmtId="0" fontId="0" fillId="0" borderId="0" xfId="0" applyFont="1" applyBorder="1" applyAlignment="1">
      <alignment/>
    </xf>
    <xf numFmtId="164" fontId="2" fillId="0" borderId="0" xfId="0" applyNumberFormat="1" applyFont="1" applyBorder="1" applyAlignment="1">
      <alignment/>
    </xf>
    <xf numFmtId="9" fontId="1" fillId="0" borderId="0" xfId="0" applyNumberFormat="1" applyFont="1" applyBorder="1" applyAlignment="1">
      <alignment wrapText="1"/>
    </xf>
    <xf numFmtId="9" fontId="0" fillId="0" borderId="0" xfId="0" applyNumberFormat="1" applyFont="1" applyBorder="1" applyAlignment="1">
      <alignment/>
    </xf>
    <xf numFmtId="0" fontId="0" fillId="0" borderId="0" xfId="0" applyFont="1" applyBorder="1" applyAlignment="1">
      <alignment wrapText="1"/>
    </xf>
    <xf numFmtId="0" fontId="0" fillId="0" borderId="2" xfId="0" applyBorder="1" applyAlignment="1">
      <alignment/>
    </xf>
    <xf numFmtId="3" fontId="2" fillId="0" borderId="0" xfId="0" applyNumberFormat="1" applyFont="1" applyAlignment="1">
      <alignment/>
    </xf>
    <xf numFmtId="0" fontId="2" fillId="0" borderId="0" xfId="0" applyFont="1" applyAlignment="1">
      <alignment/>
    </xf>
    <xf numFmtId="3" fontId="2" fillId="0" borderId="1" xfId="0" applyNumberFormat="1" applyFont="1" applyBorder="1" applyAlignment="1">
      <alignment/>
    </xf>
    <xf numFmtId="0" fontId="0" fillId="0" borderId="3" xfId="0" applyBorder="1" applyAlignment="1">
      <alignment/>
    </xf>
    <xf numFmtId="3" fontId="2" fillId="0" borderId="0" xfId="0" applyNumberFormat="1" applyFont="1" applyBorder="1" applyAlignment="1">
      <alignment/>
    </xf>
    <xf numFmtId="0" fontId="4" fillId="0" borderId="0" xfId="0" applyFont="1" applyAlignment="1">
      <alignment/>
    </xf>
    <xf numFmtId="3" fontId="2" fillId="0" borderId="0" xfId="0" applyNumberFormat="1" applyFont="1" applyFill="1" applyAlignment="1">
      <alignment/>
    </xf>
    <xf numFmtId="0" fontId="0" fillId="0" borderId="0" xfId="0" applyFont="1" applyAlignment="1">
      <alignment/>
    </xf>
    <xf numFmtId="0" fontId="11" fillId="0" borderId="0" xfId="0" applyFont="1" applyAlignment="1">
      <alignment/>
    </xf>
    <xf numFmtId="1" fontId="2" fillId="0" borderId="0" xfId="0" applyNumberFormat="1" applyFont="1" applyAlignment="1">
      <alignment/>
    </xf>
    <xf numFmtId="3" fontId="3" fillId="0" borderId="0" xfId="0" applyNumberFormat="1" applyFont="1" applyAlignment="1">
      <alignment/>
    </xf>
    <xf numFmtId="0" fontId="3" fillId="0" borderId="0" xfId="0" applyFont="1" applyAlignment="1">
      <alignment/>
    </xf>
    <xf numFmtId="49" fontId="3" fillId="0" borderId="0" xfId="0" applyNumberFormat="1" applyFont="1" applyBorder="1" applyAlignment="1">
      <alignment horizontal="left"/>
    </xf>
    <xf numFmtId="170" fontId="0" fillId="0" borderId="0" xfId="0" applyNumberFormat="1" applyAlignment="1">
      <alignment/>
    </xf>
    <xf numFmtId="170" fontId="2" fillId="0" borderId="0" xfId="0" applyNumberFormat="1" applyFont="1" applyAlignment="1">
      <alignment/>
    </xf>
    <xf numFmtId="49" fontId="3" fillId="0" borderId="0" xfId="0" applyNumberFormat="1" applyFont="1" applyFill="1" applyBorder="1" applyAlignment="1">
      <alignment horizontal="left"/>
    </xf>
    <xf numFmtId="164" fontId="2" fillId="0" borderId="0" xfId="0" applyNumberFormat="1" applyFont="1" applyFill="1" applyAlignment="1">
      <alignment/>
    </xf>
    <xf numFmtId="0" fontId="0" fillId="0" borderId="0" xfId="0" applyFill="1" applyAlignment="1">
      <alignment/>
    </xf>
    <xf numFmtId="164"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1" fontId="2" fillId="0" borderId="0" xfId="0" applyNumberFormat="1" applyFont="1" applyFill="1" applyAlignment="1">
      <alignment/>
    </xf>
    <xf numFmtId="3" fontId="0" fillId="0" borderId="0" xfId="0" applyNumberFormat="1" applyFont="1" applyFill="1" applyAlignment="1">
      <alignment/>
    </xf>
    <xf numFmtId="0" fontId="2" fillId="0" borderId="2" xfId="0" applyFont="1" applyBorder="1" applyAlignment="1">
      <alignment wrapText="1"/>
    </xf>
    <xf numFmtId="0" fontId="6" fillId="0" borderId="0" xfId="0" applyFont="1" applyAlignment="1">
      <alignment/>
    </xf>
    <xf numFmtId="0" fontId="0" fillId="0" borderId="0" xfId="0" applyFont="1" applyAlignment="1">
      <alignment/>
    </xf>
    <xf numFmtId="0" fontId="1" fillId="0" borderId="0" xfId="0" applyFont="1" applyBorder="1" applyAlignment="1">
      <alignment wrapText="1"/>
    </xf>
    <xf numFmtId="0" fontId="0" fillId="0" borderId="0" xfId="0" applyFont="1" applyBorder="1" applyAlignment="1">
      <alignment/>
    </xf>
    <xf numFmtId="14" fontId="2" fillId="0" borderId="3" xfId="0" applyNumberFormat="1" applyFont="1" applyBorder="1" applyAlignment="1">
      <alignment horizontal="left"/>
    </xf>
    <xf numFmtId="0" fontId="2" fillId="0" borderId="3" xfId="0" applyFont="1" applyBorder="1" applyAlignment="1">
      <alignment horizontal="left"/>
    </xf>
    <xf numFmtId="0" fontId="10" fillId="0" borderId="0" xfId="0" applyFont="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9" fontId="1" fillId="0" borderId="0" xfId="0" applyNumberFormat="1" applyFont="1" applyBorder="1" applyAlignment="1">
      <alignment horizontal="left" wrapText="1"/>
    </xf>
    <xf numFmtId="9" fontId="0" fillId="0" borderId="0" xfId="0" applyNumberFormat="1" applyFont="1" applyBorder="1" applyAlignment="1">
      <alignment horizontal="left" wrapText="1"/>
    </xf>
    <xf numFmtId="0" fontId="7" fillId="0" borderId="2" xfId="0" applyFont="1" applyBorder="1" applyAlignment="1">
      <alignment wrapText="1"/>
    </xf>
    <xf numFmtId="0" fontId="7" fillId="0" borderId="0" xfId="0" applyFont="1" applyAlignment="1">
      <alignment wrapText="1"/>
    </xf>
    <xf numFmtId="0" fontId="2" fillId="0" borderId="0" xfId="0" applyFont="1" applyAlignment="1">
      <alignment wrapText="1"/>
    </xf>
    <xf numFmtId="0" fontId="2" fillId="0" borderId="3" xfId="0" applyFont="1" applyBorder="1" applyAlignment="1">
      <alignment/>
    </xf>
    <xf numFmtId="49" fontId="2" fillId="0" borderId="3" xfId="0" applyNumberFormat="1" applyFont="1" applyBorder="1" applyAlignment="1">
      <alignment horizontal="right"/>
    </xf>
    <xf numFmtId="0" fontId="2" fillId="0" borderId="3" xfId="0" applyFont="1" applyBorder="1" applyAlignment="1">
      <alignment horizontal="right"/>
    </xf>
    <xf numFmtId="0" fontId="0" fillId="0" borderId="3" xfId="0" applyFont="1" applyBorder="1" applyAlignment="1">
      <alignment/>
    </xf>
    <xf numFmtId="3" fontId="7" fillId="0" borderId="0" xfId="0" applyNumberFormat="1" applyFont="1" applyBorder="1" applyAlignment="1">
      <alignmen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3" fontId="7" fillId="0" borderId="0" xfId="0" applyNumberFormat="1" applyFont="1" applyAlignment="1">
      <alignment horizontal="left" wrapText="1"/>
    </xf>
    <xf numFmtId="0" fontId="1" fillId="0" borderId="0" xfId="0" applyFont="1" applyAlignment="1">
      <alignment horizontal="left" wrapText="1"/>
    </xf>
    <xf numFmtId="0" fontId="0" fillId="0" borderId="0" xfId="0" applyFont="1" applyBorder="1" applyAlignment="1">
      <alignment horizontal="left" wrapText="1"/>
    </xf>
    <xf numFmtId="0" fontId="2" fillId="0" borderId="2" xfId="0" applyFont="1" applyBorder="1" applyAlignment="1">
      <alignment/>
    </xf>
    <xf numFmtId="49" fontId="0" fillId="0" borderId="3" xfId="0" applyNumberFormat="1" applyFont="1" applyBorder="1" applyAlignment="1">
      <alignment horizontal="right"/>
    </xf>
    <xf numFmtId="0" fontId="1" fillId="0" borderId="0" xfId="0" applyFont="1" applyBorder="1" applyAlignment="1">
      <alignment horizontal="left" wrapText="1"/>
    </xf>
    <xf numFmtId="49" fontId="2" fillId="0" borderId="0" xfId="0" applyNumberFormat="1" applyFont="1" applyBorder="1" applyAlignment="1">
      <alignment/>
    </xf>
    <xf numFmtId="0" fontId="2" fillId="0" borderId="1" xfId="0" applyFont="1" applyBorder="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0</xdr:col>
      <xdr:colOff>1409700</xdr:colOff>
      <xdr:row>21</xdr:row>
      <xdr:rowOff>276225</xdr:rowOff>
    </xdr:to>
    <xdr:pic>
      <xdr:nvPicPr>
        <xdr:cNvPr id="1" name="Picture 1"/>
        <xdr:cNvPicPr preferRelativeResize="1">
          <a:picLocks noChangeAspect="1"/>
        </xdr:cNvPicPr>
      </xdr:nvPicPr>
      <xdr:blipFill>
        <a:blip r:embed="rId1"/>
        <a:stretch>
          <a:fillRect/>
        </a:stretch>
      </xdr:blipFill>
      <xdr:spPr>
        <a:xfrm>
          <a:off x="0" y="4314825"/>
          <a:ext cx="1409700"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28575</xdr:rowOff>
    </xdr:from>
    <xdr:to>
      <xdr:col>0</xdr:col>
      <xdr:colOff>1419225</xdr:colOff>
      <xdr:row>26</xdr:row>
      <xdr:rowOff>266700</xdr:rowOff>
    </xdr:to>
    <xdr:pic>
      <xdr:nvPicPr>
        <xdr:cNvPr id="1" name="Picture 1"/>
        <xdr:cNvPicPr preferRelativeResize="1">
          <a:picLocks noChangeAspect="1"/>
        </xdr:cNvPicPr>
      </xdr:nvPicPr>
      <xdr:blipFill>
        <a:blip r:embed="rId1"/>
        <a:stretch>
          <a:fillRect/>
        </a:stretch>
      </xdr:blipFill>
      <xdr:spPr>
        <a:xfrm>
          <a:off x="0" y="4876800"/>
          <a:ext cx="1419225"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1419225</xdr:colOff>
      <xdr:row>25</xdr:row>
      <xdr:rowOff>276225</xdr:rowOff>
    </xdr:to>
    <xdr:pic>
      <xdr:nvPicPr>
        <xdr:cNvPr id="1" name="Picture 1"/>
        <xdr:cNvPicPr preferRelativeResize="1">
          <a:picLocks noChangeAspect="1"/>
        </xdr:cNvPicPr>
      </xdr:nvPicPr>
      <xdr:blipFill>
        <a:blip r:embed="rId1"/>
        <a:stretch>
          <a:fillRect/>
        </a:stretch>
      </xdr:blipFill>
      <xdr:spPr>
        <a:xfrm>
          <a:off x="0" y="4667250"/>
          <a:ext cx="14192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1419225</xdr:colOff>
      <xdr:row>27</xdr:row>
      <xdr:rowOff>266700</xdr:rowOff>
    </xdr:to>
    <xdr:pic>
      <xdr:nvPicPr>
        <xdr:cNvPr id="1" name="Picture 1"/>
        <xdr:cNvPicPr preferRelativeResize="1">
          <a:picLocks noChangeAspect="1"/>
        </xdr:cNvPicPr>
      </xdr:nvPicPr>
      <xdr:blipFill>
        <a:blip r:embed="rId1"/>
        <a:stretch>
          <a:fillRect/>
        </a:stretch>
      </xdr:blipFill>
      <xdr:spPr>
        <a:xfrm>
          <a:off x="0" y="5114925"/>
          <a:ext cx="141922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286375"/>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28575</xdr:rowOff>
    </xdr:from>
    <xdr:to>
      <xdr:col>0</xdr:col>
      <xdr:colOff>1419225</xdr:colOff>
      <xdr:row>26</xdr:row>
      <xdr:rowOff>266700</xdr:rowOff>
    </xdr:to>
    <xdr:pic>
      <xdr:nvPicPr>
        <xdr:cNvPr id="1" name="Picture 2"/>
        <xdr:cNvPicPr preferRelativeResize="1">
          <a:picLocks noChangeAspect="1"/>
        </xdr:cNvPicPr>
      </xdr:nvPicPr>
      <xdr:blipFill>
        <a:blip r:embed="rId1"/>
        <a:stretch>
          <a:fillRect/>
        </a:stretch>
      </xdr:blipFill>
      <xdr:spPr>
        <a:xfrm>
          <a:off x="0" y="5362575"/>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28575</xdr:rowOff>
    </xdr:from>
    <xdr:to>
      <xdr:col>1</xdr:col>
      <xdr:colOff>0</xdr:colOff>
      <xdr:row>44</xdr:row>
      <xdr:rowOff>276225</xdr:rowOff>
    </xdr:to>
    <xdr:pic>
      <xdr:nvPicPr>
        <xdr:cNvPr id="1" name="Picture 1"/>
        <xdr:cNvPicPr preferRelativeResize="1">
          <a:picLocks noChangeAspect="1"/>
        </xdr:cNvPicPr>
      </xdr:nvPicPr>
      <xdr:blipFill>
        <a:blip r:embed="rId1"/>
        <a:stretch>
          <a:fillRect/>
        </a:stretch>
      </xdr:blipFill>
      <xdr:spPr>
        <a:xfrm>
          <a:off x="0" y="8496300"/>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38100</xdr:rowOff>
    </xdr:from>
    <xdr:to>
      <xdr:col>0</xdr:col>
      <xdr:colOff>1419225</xdr:colOff>
      <xdr:row>34</xdr:row>
      <xdr:rowOff>276225</xdr:rowOff>
    </xdr:to>
    <xdr:pic>
      <xdr:nvPicPr>
        <xdr:cNvPr id="1" name="Picture 1"/>
        <xdr:cNvPicPr preferRelativeResize="1">
          <a:picLocks noChangeAspect="1"/>
        </xdr:cNvPicPr>
      </xdr:nvPicPr>
      <xdr:blipFill>
        <a:blip r:embed="rId1"/>
        <a:stretch>
          <a:fillRect/>
        </a:stretch>
      </xdr:blipFill>
      <xdr:spPr>
        <a:xfrm>
          <a:off x="0" y="6543675"/>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28575</xdr:rowOff>
    </xdr:from>
    <xdr:to>
      <xdr:col>1</xdr:col>
      <xdr:colOff>0</xdr:colOff>
      <xdr:row>28</xdr:row>
      <xdr:rowOff>276225</xdr:rowOff>
    </xdr:to>
    <xdr:pic>
      <xdr:nvPicPr>
        <xdr:cNvPr id="1" name="Picture 1"/>
        <xdr:cNvPicPr preferRelativeResize="1">
          <a:picLocks noChangeAspect="1"/>
        </xdr:cNvPicPr>
      </xdr:nvPicPr>
      <xdr:blipFill>
        <a:blip r:embed="rId1"/>
        <a:stretch>
          <a:fillRect/>
        </a:stretch>
      </xdr:blipFill>
      <xdr:spPr>
        <a:xfrm>
          <a:off x="0" y="560070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38100</xdr:rowOff>
    </xdr:from>
    <xdr:to>
      <xdr:col>0</xdr:col>
      <xdr:colOff>1428750</xdr:colOff>
      <xdr:row>17</xdr:row>
      <xdr:rowOff>276225</xdr:rowOff>
    </xdr:to>
    <xdr:pic>
      <xdr:nvPicPr>
        <xdr:cNvPr id="1" name="Picture 1"/>
        <xdr:cNvPicPr preferRelativeResize="1">
          <a:picLocks noChangeAspect="1"/>
        </xdr:cNvPicPr>
      </xdr:nvPicPr>
      <xdr:blipFill>
        <a:blip r:embed="rId1"/>
        <a:stretch>
          <a:fillRect/>
        </a:stretch>
      </xdr:blipFill>
      <xdr:spPr>
        <a:xfrm>
          <a:off x="19050" y="3724275"/>
          <a:ext cx="140970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54</xdr:row>
      <xdr:rowOff>38100</xdr:rowOff>
    </xdr:from>
    <xdr:to>
      <xdr:col>0</xdr:col>
      <xdr:colOff>1419225</xdr:colOff>
      <xdr:row>54</xdr:row>
      <xdr:rowOff>276225</xdr:rowOff>
    </xdr:to>
    <xdr:pic>
      <xdr:nvPicPr>
        <xdr:cNvPr id="1" name="Picture 1"/>
        <xdr:cNvPicPr preferRelativeResize="1">
          <a:picLocks noChangeAspect="1"/>
        </xdr:cNvPicPr>
      </xdr:nvPicPr>
      <xdr:blipFill>
        <a:blip r:embed="rId1"/>
        <a:stretch>
          <a:fillRect/>
        </a:stretch>
      </xdr:blipFill>
      <xdr:spPr>
        <a:xfrm>
          <a:off x="0" y="8658225"/>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28575</xdr:rowOff>
    </xdr:from>
    <xdr:to>
      <xdr:col>1</xdr:col>
      <xdr:colOff>0</xdr:colOff>
      <xdr:row>32</xdr:row>
      <xdr:rowOff>276225</xdr:rowOff>
    </xdr:to>
    <xdr:pic>
      <xdr:nvPicPr>
        <xdr:cNvPr id="1" name="Picture 1"/>
        <xdr:cNvPicPr preferRelativeResize="1">
          <a:picLocks noChangeAspect="1"/>
        </xdr:cNvPicPr>
      </xdr:nvPicPr>
      <xdr:blipFill>
        <a:blip r:embed="rId1"/>
        <a:stretch>
          <a:fillRect/>
        </a:stretch>
      </xdr:blipFill>
      <xdr:spPr>
        <a:xfrm>
          <a:off x="0" y="6477000"/>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28575</xdr:rowOff>
    </xdr:from>
    <xdr:to>
      <xdr:col>0</xdr:col>
      <xdr:colOff>1419225</xdr:colOff>
      <xdr:row>9</xdr:row>
      <xdr:rowOff>104775</xdr:rowOff>
    </xdr:to>
    <xdr:pic>
      <xdr:nvPicPr>
        <xdr:cNvPr id="1" name="Picture 1"/>
        <xdr:cNvPicPr preferRelativeResize="1">
          <a:picLocks noChangeAspect="1"/>
        </xdr:cNvPicPr>
      </xdr:nvPicPr>
      <xdr:blipFill>
        <a:blip r:embed="rId1"/>
        <a:stretch>
          <a:fillRect/>
        </a:stretch>
      </xdr:blipFill>
      <xdr:spPr>
        <a:xfrm>
          <a:off x="0" y="2266950"/>
          <a:ext cx="1419225" cy="238125"/>
        </a:xfrm>
        <a:prstGeom prst="rect">
          <a:avLst/>
        </a:prstGeom>
        <a:noFill/>
        <a:ln w="9525" cmpd="sng">
          <a:noFill/>
        </a:ln>
      </xdr:spPr>
    </xdr:pic>
    <xdr:clientData/>
  </xdr:twoCellAnchor>
  <xdr:twoCellAnchor editAs="oneCell">
    <xdr:from>
      <xdr:col>0</xdr:col>
      <xdr:colOff>0</xdr:colOff>
      <xdr:row>20</xdr:row>
      <xdr:rowOff>28575</xdr:rowOff>
    </xdr:from>
    <xdr:to>
      <xdr:col>0</xdr:col>
      <xdr:colOff>1419225</xdr:colOff>
      <xdr:row>21</xdr:row>
      <xdr:rowOff>104775</xdr:rowOff>
    </xdr:to>
    <xdr:pic>
      <xdr:nvPicPr>
        <xdr:cNvPr id="2" name="Picture 2"/>
        <xdr:cNvPicPr preferRelativeResize="1">
          <a:picLocks noChangeAspect="1"/>
        </xdr:cNvPicPr>
      </xdr:nvPicPr>
      <xdr:blipFill>
        <a:blip r:embed="rId1"/>
        <a:stretch>
          <a:fillRect/>
        </a:stretch>
      </xdr:blipFill>
      <xdr:spPr>
        <a:xfrm>
          <a:off x="0" y="5457825"/>
          <a:ext cx="14192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2"/>
  <sheetViews>
    <sheetView tabSelected="1" zoomScaleSheetLayoutView="100" workbookViewId="0" topLeftCell="A1">
      <selection activeCell="A1" sqref="A1:L1"/>
    </sheetView>
  </sheetViews>
  <sheetFormatPr defaultColWidth="9.140625" defaultRowHeight="12.75"/>
  <cols>
    <col min="1" max="1" width="21.8515625" style="0" customWidth="1"/>
    <col min="2" max="3" width="6.7109375" style="0" customWidth="1"/>
    <col min="4" max="4" width="7.8515625" style="0" bestFit="1" customWidth="1"/>
    <col min="5" max="5" width="1.8515625" style="0" customWidth="1"/>
    <col min="6" max="6" width="8.57421875" style="0" bestFit="1" customWidth="1"/>
    <col min="7" max="7" width="6.7109375" style="0" customWidth="1"/>
    <col min="8" max="8" width="8.57421875" style="0" bestFit="1" customWidth="1"/>
    <col min="9" max="9" width="1.7109375" style="0" customWidth="1"/>
    <col min="10" max="10" width="6.8515625" style="0" customWidth="1"/>
    <col min="11" max="11" width="6.7109375" style="0" customWidth="1"/>
    <col min="12" max="12" width="7.8515625" style="0" customWidth="1"/>
    <col min="13" max="13" width="1.8515625" style="0" customWidth="1"/>
  </cols>
  <sheetData>
    <row r="1" spans="1:12" ht="16.5" customHeight="1">
      <c r="A1" s="107" t="s">
        <v>68</v>
      </c>
      <c r="B1" s="108"/>
      <c r="C1" s="108"/>
      <c r="D1" s="108"/>
      <c r="E1" s="108"/>
      <c r="F1" s="108"/>
      <c r="G1" s="108"/>
      <c r="H1" s="108"/>
      <c r="I1" s="108"/>
      <c r="J1" s="108"/>
      <c r="K1" s="108"/>
      <c r="L1" s="108"/>
    </row>
    <row r="2" spans="1:12" ht="12.75" customHeight="1">
      <c r="A2" s="73"/>
      <c r="B2" s="50"/>
      <c r="C2" s="50"/>
      <c r="D2" s="50"/>
      <c r="E2" s="50"/>
      <c r="F2" s="50"/>
      <c r="G2" s="50"/>
      <c r="H2" s="50"/>
      <c r="I2" s="50"/>
      <c r="J2" s="50"/>
      <c r="K2" s="50"/>
      <c r="L2" s="50"/>
    </row>
    <row r="3" spans="1:12" ht="14.25" customHeight="1">
      <c r="A3" s="113" t="s">
        <v>56</v>
      </c>
      <c r="B3" s="108"/>
      <c r="C3" s="108"/>
      <c r="D3" s="108"/>
      <c r="E3" s="108"/>
      <c r="F3" s="108"/>
      <c r="G3" s="108"/>
      <c r="H3" s="108"/>
      <c r="I3" s="108"/>
      <c r="J3" s="108"/>
      <c r="K3" s="108"/>
      <c r="L3" s="108"/>
    </row>
    <row r="4" spans="1:12" ht="12.75" customHeight="1">
      <c r="A4" s="12"/>
      <c r="B4" s="8"/>
      <c r="C4" s="8"/>
      <c r="D4" s="8"/>
      <c r="E4" s="8"/>
      <c r="F4" s="8"/>
      <c r="G4" s="8"/>
      <c r="H4" s="8"/>
      <c r="I4" s="8"/>
      <c r="J4" s="8"/>
      <c r="K4" s="8"/>
      <c r="L4" s="8"/>
    </row>
    <row r="5" spans="1:17" ht="25.5" customHeight="1">
      <c r="A5" s="109" t="s">
        <v>131</v>
      </c>
      <c r="B5" s="110"/>
      <c r="C5" s="110"/>
      <c r="D5" s="110"/>
      <c r="E5" s="110"/>
      <c r="F5" s="110"/>
      <c r="G5" s="110"/>
      <c r="H5" s="110"/>
      <c r="I5" s="110"/>
      <c r="J5" s="110"/>
      <c r="K5" s="110"/>
      <c r="L5" s="110"/>
      <c r="Q5" s="4"/>
    </row>
    <row r="6" spans="1:12" s="4" customFormat="1" ht="12.75" customHeight="1">
      <c r="A6" s="109"/>
      <c r="B6" s="110"/>
      <c r="C6" s="110"/>
      <c r="D6" s="110"/>
      <c r="E6" s="110"/>
      <c r="F6" s="110"/>
      <c r="G6" s="110"/>
      <c r="H6" s="110"/>
      <c r="I6" s="110"/>
      <c r="J6" s="110"/>
      <c r="K6" s="110"/>
      <c r="L6" s="110"/>
    </row>
    <row r="7" spans="1:17" ht="26.25" customHeight="1">
      <c r="A7" s="114" t="s">
        <v>151</v>
      </c>
      <c r="B7" s="110"/>
      <c r="C7" s="110"/>
      <c r="D7" s="110"/>
      <c r="E7" s="110"/>
      <c r="F7" s="110"/>
      <c r="G7" s="110"/>
      <c r="H7" s="110"/>
      <c r="I7" s="110"/>
      <c r="J7" s="110"/>
      <c r="K7" s="110"/>
      <c r="L7" s="110"/>
      <c r="M7" s="115"/>
      <c r="Q7" s="4"/>
    </row>
    <row r="8" spans="1:17" ht="15.75" customHeight="1">
      <c r="A8" s="13"/>
      <c r="B8" s="111">
        <v>39083</v>
      </c>
      <c r="C8" s="112"/>
      <c r="D8" s="112"/>
      <c r="E8" s="82"/>
      <c r="F8" s="111">
        <v>39448</v>
      </c>
      <c r="G8" s="111"/>
      <c r="H8" s="111"/>
      <c r="I8" s="20"/>
      <c r="J8" s="111">
        <v>39814</v>
      </c>
      <c r="K8" s="112"/>
      <c r="L8" s="112"/>
      <c r="Q8" s="71"/>
    </row>
    <row r="9" spans="1:17" ht="15.75" customHeight="1">
      <c r="A9" s="14"/>
      <c r="B9" s="21" t="s">
        <v>1</v>
      </c>
      <c r="C9" s="21" t="s">
        <v>0</v>
      </c>
      <c r="D9" s="21" t="s">
        <v>2</v>
      </c>
      <c r="E9" s="72"/>
      <c r="F9" s="21" t="s">
        <v>1</v>
      </c>
      <c r="G9" s="21" t="s">
        <v>0</v>
      </c>
      <c r="H9" s="21" t="s">
        <v>2</v>
      </c>
      <c r="I9" s="21"/>
      <c r="J9" s="21" t="s">
        <v>1</v>
      </c>
      <c r="K9" s="21" t="s">
        <v>0</v>
      </c>
      <c r="L9" s="21" t="s">
        <v>2</v>
      </c>
      <c r="Q9" s="39"/>
    </row>
    <row r="10" spans="1:17" ht="20.25" customHeight="1">
      <c r="A10" s="22" t="s">
        <v>3</v>
      </c>
      <c r="B10" s="9"/>
      <c r="C10" s="9"/>
      <c r="D10" s="9"/>
      <c r="F10" s="9"/>
      <c r="G10" s="9"/>
      <c r="H10" s="9"/>
      <c r="I10" s="9"/>
      <c r="J10" s="9"/>
      <c r="K10" s="9"/>
      <c r="L10" s="9"/>
      <c r="Q10" s="17"/>
    </row>
    <row r="11" spans="1:17" ht="15.75" customHeight="1">
      <c r="A11" s="23" t="s">
        <v>4</v>
      </c>
      <c r="B11" s="1">
        <v>424077</v>
      </c>
      <c r="C11" s="1">
        <v>300250</v>
      </c>
      <c r="D11" s="1">
        <f>C11+B11</f>
        <v>724327</v>
      </c>
      <c r="F11" s="1">
        <v>402749</v>
      </c>
      <c r="G11" s="1">
        <v>284357</v>
      </c>
      <c r="H11" s="1">
        <f>F11+G11</f>
        <v>687106</v>
      </c>
      <c r="I11" s="9"/>
      <c r="J11" s="1">
        <v>380576</v>
      </c>
      <c r="K11" s="1">
        <v>267054</v>
      </c>
      <c r="L11" s="1">
        <f>J11+K11</f>
        <v>647630</v>
      </c>
      <c r="Q11" s="38"/>
    </row>
    <row r="12" spans="1:22" ht="12.75">
      <c r="A12" s="23" t="s">
        <v>5</v>
      </c>
      <c r="B12" s="26">
        <v>57272.3</v>
      </c>
      <c r="C12" s="26">
        <v>43058.6</v>
      </c>
      <c r="D12" s="26">
        <f>C12+B12</f>
        <v>100330.9</v>
      </c>
      <c r="F12" s="26">
        <v>54738</v>
      </c>
      <c r="G12" s="26">
        <v>40757.6</v>
      </c>
      <c r="H12" s="26">
        <f>G12+F12</f>
        <v>95495.6</v>
      </c>
      <c r="I12" s="15"/>
      <c r="J12" s="26">
        <v>52034.6</v>
      </c>
      <c r="K12" s="99">
        <v>38258.3</v>
      </c>
      <c r="L12" s="26">
        <f>K12+J12</f>
        <v>90292.9</v>
      </c>
      <c r="N12" s="100"/>
      <c r="O12" s="100"/>
      <c r="P12" s="100"/>
      <c r="Q12" s="101"/>
      <c r="R12" s="100"/>
      <c r="S12" s="100"/>
      <c r="T12" s="100"/>
      <c r="U12" s="100"/>
      <c r="V12" s="100"/>
    </row>
    <row r="13" spans="1:22" ht="12.75">
      <c r="A13" s="23" t="s">
        <v>6</v>
      </c>
      <c r="B13" s="1">
        <v>135052</v>
      </c>
      <c r="C13" s="1">
        <v>143409</v>
      </c>
      <c r="D13" s="1">
        <v>138516</v>
      </c>
      <c r="F13" s="1">
        <v>135911</v>
      </c>
      <c r="G13" s="1">
        <v>143333</v>
      </c>
      <c r="H13" s="1">
        <v>138982</v>
      </c>
      <c r="I13" s="9"/>
      <c r="J13" s="1">
        <v>136725.785</v>
      </c>
      <c r="K13" s="1">
        <v>143260.735</v>
      </c>
      <c r="L13" s="1">
        <v>139420.51</v>
      </c>
      <c r="N13" s="100"/>
      <c r="O13" s="100"/>
      <c r="P13" s="100"/>
      <c r="Q13" s="102"/>
      <c r="R13" s="100"/>
      <c r="S13" s="100"/>
      <c r="T13" s="100"/>
      <c r="U13" s="100"/>
      <c r="V13" s="100"/>
    </row>
    <row r="14" spans="1:22" ht="20.25" customHeight="1">
      <c r="A14" s="22" t="s">
        <v>55</v>
      </c>
      <c r="B14" s="23"/>
      <c r="C14" s="23"/>
      <c r="D14" s="23"/>
      <c r="F14" s="23"/>
      <c r="G14" s="23"/>
      <c r="H14" s="23"/>
      <c r="I14" s="9"/>
      <c r="J14" s="23"/>
      <c r="K14" s="23"/>
      <c r="L14" s="23"/>
      <c r="N14" s="100"/>
      <c r="O14" s="100"/>
      <c r="P14" s="100"/>
      <c r="Q14" s="102"/>
      <c r="R14" s="100"/>
      <c r="S14" s="100"/>
      <c r="T14" s="100"/>
      <c r="U14" s="100"/>
      <c r="V14" s="100"/>
    </row>
    <row r="15" spans="1:22" ht="15.75" customHeight="1">
      <c r="A15" s="23" t="s">
        <v>4</v>
      </c>
      <c r="B15" s="1">
        <v>2445</v>
      </c>
      <c r="C15" s="1">
        <v>1570</v>
      </c>
      <c r="D15" s="1">
        <f>C15+B15</f>
        <v>4015</v>
      </c>
      <c r="F15" s="1">
        <v>675</v>
      </c>
      <c r="G15" s="1">
        <v>379</v>
      </c>
      <c r="H15" s="1">
        <f>F15+G15</f>
        <v>1054</v>
      </c>
      <c r="I15" s="9"/>
      <c r="J15" s="1">
        <v>175</v>
      </c>
      <c r="K15" s="1">
        <v>73</v>
      </c>
      <c r="L15" s="1">
        <f>J15+K15</f>
        <v>248</v>
      </c>
      <c r="N15" s="100"/>
      <c r="O15" s="100"/>
      <c r="P15" s="100"/>
      <c r="Q15" s="102"/>
      <c r="R15" s="100"/>
      <c r="S15" s="100"/>
      <c r="T15" s="100"/>
      <c r="U15" s="100"/>
      <c r="V15" s="100"/>
    </row>
    <row r="16" spans="1:22" ht="12.75">
      <c r="A16" s="23" t="s">
        <v>5</v>
      </c>
      <c r="B16" s="26">
        <v>134.3</v>
      </c>
      <c r="C16" s="26">
        <v>84.9</v>
      </c>
      <c r="D16" s="26">
        <f>B16+C16</f>
        <v>219.20000000000002</v>
      </c>
      <c r="F16" s="26">
        <v>32.9</v>
      </c>
      <c r="G16" s="26">
        <v>17.9</v>
      </c>
      <c r="H16" s="26">
        <f>F16+G16</f>
        <v>50.8</v>
      </c>
      <c r="I16" s="15"/>
      <c r="J16" s="99">
        <v>8</v>
      </c>
      <c r="K16" s="26">
        <v>3.075</v>
      </c>
      <c r="L16" s="99">
        <f>J16+K16</f>
        <v>11.075</v>
      </c>
      <c r="N16" s="100"/>
      <c r="O16" s="100"/>
      <c r="P16" s="100"/>
      <c r="Q16" s="101"/>
      <c r="R16" s="100"/>
      <c r="S16" s="100"/>
      <c r="T16" s="100"/>
      <c r="U16" s="100"/>
      <c r="V16" s="100"/>
    </row>
    <row r="17" spans="1:17" ht="12.75">
      <c r="A17" s="23" t="s">
        <v>6</v>
      </c>
      <c r="B17" s="1">
        <v>54916</v>
      </c>
      <c r="C17" s="1">
        <v>54097</v>
      </c>
      <c r="D17" s="1">
        <v>54596</v>
      </c>
      <c r="F17" s="1">
        <v>48709</v>
      </c>
      <c r="G17" s="1">
        <v>47299</v>
      </c>
      <c r="H17" s="1">
        <v>48202</v>
      </c>
      <c r="I17" s="9"/>
      <c r="J17" s="1">
        <v>46085.845</v>
      </c>
      <c r="K17" s="1">
        <v>42130.465</v>
      </c>
      <c r="L17" s="1">
        <v>44921.56</v>
      </c>
      <c r="Q17" s="38"/>
    </row>
    <row r="18" spans="1:17" ht="20.25" customHeight="1">
      <c r="A18" s="24" t="s">
        <v>7</v>
      </c>
      <c r="B18" s="23"/>
      <c r="C18" s="23"/>
      <c r="D18" s="23"/>
      <c r="F18" s="23"/>
      <c r="G18" s="23"/>
      <c r="H18" s="23"/>
      <c r="I18" s="9"/>
      <c r="J18" s="23"/>
      <c r="K18" s="23"/>
      <c r="L18" s="23"/>
      <c r="Q18" s="38"/>
    </row>
    <row r="19" spans="1:17" ht="15.75" customHeight="1">
      <c r="A19" s="23" t="s">
        <v>4</v>
      </c>
      <c r="B19" s="1">
        <f>B11+B15</f>
        <v>426522</v>
      </c>
      <c r="C19" s="1">
        <f>C11+C15</f>
        <v>301820</v>
      </c>
      <c r="D19" s="1">
        <f>C19+B19</f>
        <v>728342</v>
      </c>
      <c r="F19" s="1">
        <f>F11+F15</f>
        <v>403424</v>
      </c>
      <c r="G19" s="1">
        <f>G11+G15</f>
        <v>284736</v>
      </c>
      <c r="H19" s="1">
        <f>F19+G19</f>
        <v>688160</v>
      </c>
      <c r="I19" s="9"/>
      <c r="J19" s="1">
        <f>J11+J15</f>
        <v>380751</v>
      </c>
      <c r="K19" s="1">
        <f>K11+K15</f>
        <v>267127</v>
      </c>
      <c r="L19" s="1">
        <f>J19+K19</f>
        <v>647878</v>
      </c>
      <c r="Q19" s="38"/>
    </row>
    <row r="20" spans="1:17" ht="12.75">
      <c r="A20" s="23" t="s">
        <v>5</v>
      </c>
      <c r="B20" s="26">
        <f>B12+B16</f>
        <v>57406.600000000006</v>
      </c>
      <c r="C20" s="26">
        <f>C12+C16</f>
        <v>43143.5</v>
      </c>
      <c r="D20" s="26">
        <f>B20+C20</f>
        <v>100550.1</v>
      </c>
      <c r="F20" s="26">
        <f>F12+F16</f>
        <v>54770.9</v>
      </c>
      <c r="G20" s="26">
        <f>G12+G16</f>
        <v>40775.5</v>
      </c>
      <c r="H20" s="26">
        <f>F20+G20</f>
        <v>95546.4</v>
      </c>
      <c r="I20" s="15"/>
      <c r="J20" s="26">
        <f>J12+J16</f>
        <v>52042.6</v>
      </c>
      <c r="K20" s="99">
        <f>K12+K16</f>
        <v>38261.375</v>
      </c>
      <c r="L20" s="26">
        <f>J20+K20</f>
        <v>90303.975</v>
      </c>
      <c r="Q20" s="78"/>
    </row>
    <row r="21" spans="1:17" ht="12.75">
      <c r="A21" s="29" t="s">
        <v>6</v>
      </c>
      <c r="B21" s="28">
        <v>134592</v>
      </c>
      <c r="C21" s="28">
        <v>142945</v>
      </c>
      <c r="D21" s="28">
        <v>138053</v>
      </c>
      <c r="E21" s="72"/>
      <c r="F21" s="28">
        <v>135765</v>
      </c>
      <c r="G21" s="28">
        <v>143205</v>
      </c>
      <c r="H21" s="28">
        <v>138843</v>
      </c>
      <c r="I21" s="14"/>
      <c r="J21" s="28">
        <v>136684.126</v>
      </c>
      <c r="K21" s="28">
        <v>143233.099</v>
      </c>
      <c r="L21" s="28">
        <v>139384.337</v>
      </c>
      <c r="Q21" s="38"/>
    </row>
    <row r="22" ht="24" customHeight="1">
      <c r="Q22" s="4"/>
    </row>
  </sheetData>
  <mergeCells count="8">
    <mergeCell ref="A1:L1"/>
    <mergeCell ref="A5:L5"/>
    <mergeCell ref="F8:H8"/>
    <mergeCell ref="J8:L8"/>
    <mergeCell ref="B8:D8"/>
    <mergeCell ref="A6:L6"/>
    <mergeCell ref="A3:L3"/>
    <mergeCell ref="A7:M7"/>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R27"/>
  <sheetViews>
    <sheetView zoomScaleSheetLayoutView="100" workbookViewId="0" topLeftCell="A1">
      <selection activeCell="A1" sqref="A1:L1"/>
    </sheetView>
  </sheetViews>
  <sheetFormatPr defaultColWidth="9.140625" defaultRowHeight="12.75"/>
  <cols>
    <col min="1" max="1" width="21.421875" style="0" customWidth="1"/>
    <col min="2" max="2" width="6.2812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5.421875" style="0" customWidth="1"/>
    <col min="15" max="15" width="3.7109375" style="0" customWidth="1"/>
    <col min="16" max="16" width="1.7109375" style="0" customWidth="1"/>
    <col min="17" max="17" width="6.28125" style="0" customWidth="1"/>
    <col min="18" max="18" width="3.7109375" style="0" customWidth="1"/>
  </cols>
  <sheetData>
    <row r="1" spans="1:18" ht="26.25" customHeight="1">
      <c r="A1" s="109" t="s">
        <v>105</v>
      </c>
      <c r="B1" s="110"/>
      <c r="C1" s="110"/>
      <c r="D1" s="110"/>
      <c r="E1" s="110"/>
      <c r="F1" s="110"/>
      <c r="G1" s="110"/>
      <c r="H1" s="110"/>
      <c r="I1" s="110"/>
      <c r="J1" s="110"/>
      <c r="K1" s="110"/>
      <c r="L1" s="110"/>
      <c r="M1" s="110"/>
      <c r="N1" s="110"/>
      <c r="O1" s="110"/>
      <c r="P1" s="110"/>
      <c r="Q1" s="110"/>
      <c r="R1" s="110"/>
    </row>
    <row r="2" spans="1:18" ht="12.75" customHeight="1">
      <c r="A2" s="76"/>
      <c r="B2" s="77"/>
      <c r="C2" s="77"/>
      <c r="D2" s="77"/>
      <c r="E2" s="77"/>
      <c r="F2" s="77"/>
      <c r="G2" s="77"/>
      <c r="H2" s="77"/>
      <c r="I2" s="77"/>
      <c r="J2" s="77"/>
      <c r="K2" s="77"/>
      <c r="L2" s="77"/>
      <c r="M2" s="77"/>
      <c r="N2" s="77"/>
      <c r="O2" s="77"/>
      <c r="P2" s="77"/>
      <c r="Q2" s="77"/>
      <c r="R2" s="77"/>
    </row>
    <row r="3" spans="1:18" ht="27" customHeight="1">
      <c r="A3" s="114" t="s">
        <v>62</v>
      </c>
      <c r="B3" s="110"/>
      <c r="C3" s="110"/>
      <c r="D3" s="110"/>
      <c r="E3" s="110"/>
      <c r="F3" s="110"/>
      <c r="G3" s="110"/>
      <c r="H3" s="110"/>
      <c r="I3" s="110"/>
      <c r="J3" s="110"/>
      <c r="K3" s="110"/>
      <c r="L3" s="110"/>
      <c r="M3" s="110"/>
      <c r="N3" s="110"/>
      <c r="O3" s="110"/>
      <c r="P3" s="110"/>
      <c r="Q3" s="110"/>
      <c r="R3" s="110"/>
    </row>
    <row r="4" spans="1:18" ht="15.75" customHeight="1">
      <c r="A4" s="30" t="s">
        <v>19</v>
      </c>
      <c r="B4" s="124" t="s">
        <v>14</v>
      </c>
      <c r="C4" s="124"/>
      <c r="D4" s="124"/>
      <c r="E4" s="124"/>
      <c r="F4" s="124"/>
      <c r="G4" s="124"/>
      <c r="H4" s="124"/>
      <c r="I4" s="124"/>
      <c r="J4" s="124"/>
      <c r="K4" s="124"/>
      <c r="L4" s="124"/>
      <c r="M4" s="124"/>
      <c r="N4" s="124"/>
      <c r="O4" s="124"/>
      <c r="P4" s="124"/>
      <c r="Q4" s="134"/>
      <c r="R4" s="134"/>
    </row>
    <row r="5" spans="1:18" ht="15.75" customHeight="1">
      <c r="A5" s="46"/>
      <c r="B5" s="124" t="s">
        <v>17</v>
      </c>
      <c r="C5" s="124"/>
      <c r="D5" s="124"/>
      <c r="E5" s="124"/>
      <c r="F5" s="124"/>
      <c r="G5" s="124"/>
      <c r="H5" s="124"/>
      <c r="I5" s="124"/>
      <c r="J5" s="124"/>
      <c r="K5" s="124"/>
      <c r="L5" s="124"/>
      <c r="M5" s="124"/>
      <c r="N5" s="124"/>
      <c r="O5" s="124"/>
      <c r="P5" s="38"/>
      <c r="Q5" s="138" t="s">
        <v>18</v>
      </c>
      <c r="R5" s="138"/>
    </row>
    <row r="6" spans="1:18" ht="15.75" customHeight="1">
      <c r="A6" s="19"/>
      <c r="B6" s="125" t="s">
        <v>86</v>
      </c>
      <c r="C6" s="125"/>
      <c r="D6" s="47"/>
      <c r="E6" s="125" t="s">
        <v>69</v>
      </c>
      <c r="F6" s="125"/>
      <c r="G6" s="47"/>
      <c r="H6" s="125" t="s">
        <v>70</v>
      </c>
      <c r="I6" s="125"/>
      <c r="J6" s="47"/>
      <c r="K6" s="125" t="s">
        <v>71</v>
      </c>
      <c r="L6" s="125"/>
      <c r="M6" s="47"/>
      <c r="N6" s="125" t="s">
        <v>103</v>
      </c>
      <c r="O6" s="125"/>
      <c r="P6" s="43"/>
      <c r="Q6" s="137"/>
      <c r="R6" s="137"/>
    </row>
    <row r="7" spans="1:18" ht="15.75" customHeight="1">
      <c r="A7" s="11"/>
      <c r="B7" s="21" t="s">
        <v>12</v>
      </c>
      <c r="C7" s="21" t="s">
        <v>13</v>
      </c>
      <c r="D7" s="21"/>
      <c r="E7" s="21" t="s">
        <v>12</v>
      </c>
      <c r="F7" s="21" t="s">
        <v>13</v>
      </c>
      <c r="G7" s="21"/>
      <c r="H7" s="21" t="s">
        <v>12</v>
      </c>
      <c r="I7" s="21" t="s">
        <v>13</v>
      </c>
      <c r="J7" s="21"/>
      <c r="K7" s="21" t="s">
        <v>12</v>
      </c>
      <c r="L7" s="21" t="s">
        <v>13</v>
      </c>
      <c r="M7" s="21"/>
      <c r="N7" s="21" t="s">
        <v>12</v>
      </c>
      <c r="O7" s="21" t="s">
        <v>13</v>
      </c>
      <c r="P7" s="21"/>
      <c r="Q7" s="21" t="s">
        <v>12</v>
      </c>
      <c r="R7" s="21" t="s">
        <v>13</v>
      </c>
    </row>
    <row r="8" spans="1:18" ht="20.25" customHeight="1">
      <c r="A8" s="38" t="s">
        <v>20</v>
      </c>
      <c r="B8" s="63">
        <v>1625</v>
      </c>
      <c r="C8" s="63">
        <f>(B8/$B$26)*100</f>
        <v>2.75433065527645</v>
      </c>
      <c r="D8" s="63"/>
      <c r="E8" s="63">
        <v>15479</v>
      </c>
      <c r="F8" s="63">
        <f>(E8/$E$26)*100</f>
        <v>4.240124910973539</v>
      </c>
      <c r="G8" s="63"/>
      <c r="H8" s="63">
        <v>8144</v>
      </c>
      <c r="I8" s="63">
        <f>(H8/$H$26)*100</f>
        <v>4.783019809830328</v>
      </c>
      <c r="J8" s="63"/>
      <c r="K8" s="63">
        <v>1832</v>
      </c>
      <c r="L8" s="63">
        <f>(K8/$K$26)*100</f>
        <v>3.8797119864464213</v>
      </c>
      <c r="M8" s="63"/>
      <c r="N8" s="63">
        <v>199</v>
      </c>
      <c r="O8" s="63">
        <f>(N8/$N$26)*100</f>
        <v>3.271412132171626</v>
      </c>
      <c r="P8" s="63"/>
      <c r="Q8" s="63">
        <f>B8+E8+H8+K8+N8</f>
        <v>27279</v>
      </c>
      <c r="R8" s="63">
        <f>(Q8/$Q$26)*100</f>
        <v>4.212127294906042</v>
      </c>
    </row>
    <row r="9" spans="1:18" ht="12.75" customHeight="1">
      <c r="A9" s="43" t="s">
        <v>48</v>
      </c>
      <c r="B9" s="58">
        <v>3479</v>
      </c>
      <c r="C9" s="63">
        <f aca="true" t="shared" si="0" ref="C9:C25">(B9/$B$26)*100</f>
        <v>5.896810061358012</v>
      </c>
      <c r="D9" s="58"/>
      <c r="E9" s="58">
        <v>14901</v>
      </c>
      <c r="F9" s="63">
        <f aca="true" t="shared" si="1" ref="F9:F25">(E9/$E$26)*100</f>
        <v>4.081794773461897</v>
      </c>
      <c r="G9" s="58"/>
      <c r="H9" s="58">
        <v>7224</v>
      </c>
      <c r="I9" s="63">
        <f aca="true" t="shared" si="2" ref="I9:I25">(H9/$H$26)*100</f>
        <v>4.242698318543011</v>
      </c>
      <c r="J9" s="1"/>
      <c r="K9" s="58">
        <v>2205</v>
      </c>
      <c r="L9" s="63">
        <f>(K9/$K$26)*100</f>
        <v>4.669631512071156</v>
      </c>
      <c r="M9" s="58"/>
      <c r="N9" s="58">
        <v>239</v>
      </c>
      <c r="O9" s="63">
        <f aca="true" t="shared" si="3" ref="O9:O25">(N9/$N$26)*100</f>
        <v>3.928982409995068</v>
      </c>
      <c r="P9" s="58"/>
      <c r="Q9" s="63">
        <f aca="true" t="shared" si="4" ref="Q9:Q25">B9+E9+H9+K9+N9</f>
        <v>28048</v>
      </c>
      <c r="R9" s="63">
        <f aca="true" t="shared" si="5" ref="R9:R24">(Q9/$Q$26)*100</f>
        <v>4.330867933851119</v>
      </c>
    </row>
    <row r="10" spans="1:18" ht="12.75">
      <c r="A10" s="32" t="s">
        <v>106</v>
      </c>
      <c r="B10" s="1">
        <v>3759</v>
      </c>
      <c r="C10" s="63">
        <f t="shared" si="0"/>
        <v>6.371402420421031</v>
      </c>
      <c r="D10" s="1"/>
      <c r="E10" s="1">
        <v>10856</v>
      </c>
      <c r="F10" s="63">
        <f t="shared" si="1"/>
        <v>2.9737577384539526</v>
      </c>
      <c r="G10" s="1"/>
      <c r="H10" s="1">
        <v>3634</v>
      </c>
      <c r="I10" s="63">
        <f t="shared" si="2"/>
        <v>2.134269890584898</v>
      </c>
      <c r="J10" s="1"/>
      <c r="K10" s="1">
        <v>835</v>
      </c>
      <c r="L10" s="63">
        <f>(K10/$K$26)*100</f>
        <v>1.768318509106311</v>
      </c>
      <c r="M10" s="1"/>
      <c r="N10" s="1">
        <v>122</v>
      </c>
      <c r="O10" s="63">
        <f t="shared" si="3"/>
        <v>2.005589347361499</v>
      </c>
      <c r="P10" s="1"/>
      <c r="Q10" s="63">
        <f t="shared" si="4"/>
        <v>19206</v>
      </c>
      <c r="R10" s="63">
        <f t="shared" si="5"/>
        <v>2.965582199712799</v>
      </c>
    </row>
    <row r="11" spans="1:18" ht="12.75">
      <c r="A11" s="32" t="s">
        <v>107</v>
      </c>
      <c r="B11" s="1">
        <v>2962</v>
      </c>
      <c r="C11" s="63">
        <f t="shared" si="0"/>
        <v>5.020509169802366</v>
      </c>
      <c r="D11" s="1"/>
      <c r="E11" s="1">
        <v>7421</v>
      </c>
      <c r="F11" s="63">
        <f t="shared" si="1"/>
        <v>2.0328165233112365</v>
      </c>
      <c r="G11" s="1"/>
      <c r="H11" s="1">
        <v>2397</v>
      </c>
      <c r="I11" s="63">
        <f t="shared" si="2"/>
        <v>1.4077724071909743</v>
      </c>
      <c r="J11" s="1"/>
      <c r="K11" s="1">
        <v>647</v>
      </c>
      <c r="L11" s="63">
        <f>(K11/$K$26)*100</f>
        <v>1.3701821262177043</v>
      </c>
      <c r="M11" s="1"/>
      <c r="N11" s="1">
        <v>86</v>
      </c>
      <c r="O11" s="63">
        <f t="shared" si="3"/>
        <v>1.4137760973204012</v>
      </c>
      <c r="P11" s="1"/>
      <c r="Q11" s="63">
        <f t="shared" si="4"/>
        <v>13513</v>
      </c>
      <c r="R11" s="63">
        <f t="shared" si="5"/>
        <v>2.0865308895511325</v>
      </c>
    </row>
    <row r="12" spans="1:18" ht="12.75">
      <c r="A12" s="32" t="s">
        <v>108</v>
      </c>
      <c r="B12" s="1">
        <v>2735</v>
      </c>
      <c r="C12" s="63">
        <f t="shared" si="0"/>
        <v>4.635750364419133</v>
      </c>
      <c r="D12" s="1"/>
      <c r="E12" s="1">
        <v>7659</v>
      </c>
      <c r="F12" s="63">
        <f t="shared" si="1"/>
        <v>2.09801128581603</v>
      </c>
      <c r="G12" s="1"/>
      <c r="H12" s="1">
        <v>2651</v>
      </c>
      <c r="I12" s="63">
        <f t="shared" si="2"/>
        <v>1.5569481232637767</v>
      </c>
      <c r="J12" s="1"/>
      <c r="K12" s="1">
        <v>730</v>
      </c>
      <c r="L12" s="63">
        <v>1</v>
      </c>
      <c r="M12" s="1"/>
      <c r="N12" s="1">
        <v>103</v>
      </c>
      <c r="O12" s="63">
        <f t="shared" si="3"/>
        <v>1.693243465395364</v>
      </c>
      <c r="P12" s="1"/>
      <c r="Q12" s="63">
        <f t="shared" si="4"/>
        <v>13878</v>
      </c>
      <c r="R12" s="63">
        <f t="shared" si="5"/>
        <v>2.142890230532866</v>
      </c>
    </row>
    <row r="13" spans="1:18" ht="12.75">
      <c r="A13" s="32" t="s">
        <v>109</v>
      </c>
      <c r="B13" s="1">
        <v>2928</v>
      </c>
      <c r="C13" s="63">
        <f t="shared" si="0"/>
        <v>4.962880097630428</v>
      </c>
      <c r="D13" s="1"/>
      <c r="E13" s="1">
        <v>10909</v>
      </c>
      <c r="F13" s="63">
        <f t="shared" si="1"/>
        <v>2.9882758998520793</v>
      </c>
      <c r="G13" s="1"/>
      <c r="H13" s="1">
        <v>5077</v>
      </c>
      <c r="I13" s="63">
        <f t="shared" si="2"/>
        <v>2.9817524035496774</v>
      </c>
      <c r="J13" s="1"/>
      <c r="K13" s="1">
        <v>1935</v>
      </c>
      <c r="L13" s="63">
        <f aca="true" t="shared" si="6" ref="L13:L25">(K13/$K$26)*100</f>
        <v>4.097839898348157</v>
      </c>
      <c r="M13" s="1"/>
      <c r="N13" s="1">
        <v>361</v>
      </c>
      <c r="O13" s="63">
        <f t="shared" si="3"/>
        <v>5.934571757356568</v>
      </c>
      <c r="P13" s="1"/>
      <c r="Q13" s="63">
        <f t="shared" si="4"/>
        <v>21210</v>
      </c>
      <c r="R13" s="63">
        <f t="shared" si="5"/>
        <v>3.2750181430755214</v>
      </c>
    </row>
    <row r="14" spans="1:18" ht="12.75">
      <c r="A14" s="32" t="s">
        <v>110</v>
      </c>
      <c r="B14" s="1">
        <v>2688</v>
      </c>
      <c r="C14" s="63">
        <f t="shared" si="0"/>
        <v>4.5560866470049834</v>
      </c>
      <c r="D14" s="1"/>
      <c r="E14" s="1">
        <v>11270</v>
      </c>
      <c r="F14" s="63">
        <f t="shared" si="1"/>
        <v>3.087163753903468</v>
      </c>
      <c r="G14" s="1"/>
      <c r="H14" s="1">
        <v>5216</v>
      </c>
      <c r="I14" s="63">
        <f t="shared" si="2"/>
        <v>3.0633879332115654</v>
      </c>
      <c r="J14" s="1"/>
      <c r="K14" s="1">
        <v>2154</v>
      </c>
      <c r="L14" s="63">
        <v>4</v>
      </c>
      <c r="M14" s="1"/>
      <c r="N14" s="1">
        <v>498</v>
      </c>
      <c r="O14" s="63">
        <f t="shared" si="3"/>
        <v>8.186749958901858</v>
      </c>
      <c r="P14" s="1"/>
      <c r="Q14" s="63">
        <f t="shared" si="4"/>
        <v>21826</v>
      </c>
      <c r="R14" s="63">
        <f t="shared" si="5"/>
        <v>3.3701341815542825</v>
      </c>
    </row>
    <row r="15" spans="1:18" ht="12.75">
      <c r="A15" s="32" t="s">
        <v>111</v>
      </c>
      <c r="B15" s="1">
        <v>2797</v>
      </c>
      <c r="C15" s="63">
        <f t="shared" si="0"/>
        <v>4.7408386724973735</v>
      </c>
      <c r="D15" s="1"/>
      <c r="E15" s="1">
        <v>14063</v>
      </c>
      <c r="F15" s="63">
        <f t="shared" si="1"/>
        <v>3.852243466827371</v>
      </c>
      <c r="G15" s="1"/>
      <c r="H15" s="1">
        <v>5764</v>
      </c>
      <c r="I15" s="63">
        <f t="shared" si="2"/>
        <v>3.3852316041087924</v>
      </c>
      <c r="J15" s="1"/>
      <c r="K15" s="1">
        <v>2373</v>
      </c>
      <c r="L15" s="63">
        <f t="shared" si="6"/>
        <v>5.025412960609911</v>
      </c>
      <c r="M15" s="1"/>
      <c r="N15" s="1">
        <v>454</v>
      </c>
      <c r="O15" s="63">
        <f t="shared" si="3"/>
        <v>7.463422653296072</v>
      </c>
      <c r="P15" s="1"/>
      <c r="Q15" s="63">
        <f t="shared" si="4"/>
        <v>25451</v>
      </c>
      <c r="R15" s="63">
        <f t="shared" si="5"/>
        <v>3.929867362537251</v>
      </c>
    </row>
    <row r="16" spans="1:18" ht="12.75">
      <c r="A16" s="32" t="s">
        <v>112</v>
      </c>
      <c r="B16" s="1">
        <v>3112</v>
      </c>
      <c r="C16" s="63">
        <f t="shared" si="0"/>
        <v>5.274755076443269</v>
      </c>
      <c r="D16" s="1"/>
      <c r="E16" s="1">
        <v>18142</v>
      </c>
      <c r="F16" s="63">
        <f t="shared" si="1"/>
        <v>4.969594039336</v>
      </c>
      <c r="G16" s="1"/>
      <c r="H16" s="1">
        <v>7525</v>
      </c>
      <c r="I16" s="63">
        <f t="shared" si="2"/>
        <v>4.41947741514897</v>
      </c>
      <c r="J16" s="1"/>
      <c r="K16" s="1">
        <v>2816</v>
      </c>
      <c r="L16" s="63">
        <f t="shared" si="6"/>
        <v>5.963574756459127</v>
      </c>
      <c r="M16" s="1"/>
      <c r="N16" s="1">
        <v>526</v>
      </c>
      <c r="O16" s="63">
        <f t="shared" si="3"/>
        <v>8.647049153378267</v>
      </c>
      <c r="P16" s="1"/>
      <c r="Q16" s="63">
        <f t="shared" si="4"/>
        <v>32121</v>
      </c>
      <c r="R16" s="63">
        <f t="shared" si="5"/>
        <v>4.959776415545914</v>
      </c>
    </row>
    <row r="17" spans="1:18" ht="12.75">
      <c r="A17" s="32" t="s">
        <v>113</v>
      </c>
      <c r="B17" s="1">
        <v>3559</v>
      </c>
      <c r="C17" s="63">
        <f t="shared" si="0"/>
        <v>6.032407878233161</v>
      </c>
      <c r="D17" s="1"/>
      <c r="E17" s="1">
        <v>23195</v>
      </c>
      <c r="F17" s="63">
        <v>7</v>
      </c>
      <c r="G17" s="1"/>
      <c r="H17" s="1">
        <v>10073</v>
      </c>
      <c r="I17" s="63">
        <f t="shared" si="2"/>
        <v>5.9159330236273195</v>
      </c>
      <c r="J17" s="1"/>
      <c r="K17" s="1">
        <v>3521</v>
      </c>
      <c r="L17" s="63">
        <f t="shared" si="6"/>
        <v>7.456586192291402</v>
      </c>
      <c r="M17" s="1"/>
      <c r="N17" s="1">
        <v>579</v>
      </c>
      <c r="O17" s="63">
        <f t="shared" si="3"/>
        <v>9.51832977149433</v>
      </c>
      <c r="P17" s="1"/>
      <c r="Q17" s="63">
        <f t="shared" si="4"/>
        <v>40927</v>
      </c>
      <c r="R17" s="63">
        <f t="shared" si="5"/>
        <v>6.319503420162747</v>
      </c>
    </row>
    <row r="18" spans="1:18" ht="12.75">
      <c r="A18" s="32" t="s">
        <v>114</v>
      </c>
      <c r="B18" s="1">
        <v>3811</v>
      </c>
      <c r="C18" s="63">
        <f t="shared" si="0"/>
        <v>6.459541001389877</v>
      </c>
      <c r="D18" s="1"/>
      <c r="E18" s="1">
        <v>26500</v>
      </c>
      <c r="F18" s="63">
        <f t="shared" si="1"/>
        <v>7.259080699063168</v>
      </c>
      <c r="G18" s="1"/>
      <c r="H18" s="1">
        <v>11627</v>
      </c>
      <c r="I18" s="63">
        <f t="shared" si="2"/>
        <v>6.828606499127851</v>
      </c>
      <c r="J18" s="1"/>
      <c r="K18" s="1">
        <v>3655</v>
      </c>
      <c r="L18" s="63">
        <f t="shared" si="6"/>
        <v>7.740364252435408</v>
      </c>
      <c r="M18" s="1"/>
      <c r="N18" s="1">
        <v>546</v>
      </c>
      <c r="O18" s="63">
        <f t="shared" si="3"/>
        <v>8.975834292289989</v>
      </c>
      <c r="P18" s="1"/>
      <c r="Q18" s="63">
        <f t="shared" si="4"/>
        <v>46139</v>
      </c>
      <c r="R18" s="63">
        <f t="shared" si="5"/>
        <v>7.124283927551225</v>
      </c>
    </row>
    <row r="19" spans="1:18" ht="12.75">
      <c r="A19" s="32" t="s">
        <v>115</v>
      </c>
      <c r="B19" s="1">
        <v>4628</v>
      </c>
      <c r="C19" s="63">
        <f t="shared" si="0"/>
        <v>7.84433370622733</v>
      </c>
      <c r="D19" s="1"/>
      <c r="E19" s="1">
        <v>29755</v>
      </c>
      <c r="F19" s="63">
        <f t="shared" si="1"/>
        <v>8.150714950966965</v>
      </c>
      <c r="G19" s="1"/>
      <c r="H19" s="1">
        <v>13913</v>
      </c>
      <c r="I19" s="63">
        <f t="shared" si="2"/>
        <v>8.171187943783073</v>
      </c>
      <c r="J19" s="1"/>
      <c r="K19" s="1">
        <v>4116</v>
      </c>
      <c r="L19" s="63">
        <f t="shared" si="6"/>
        <v>8.716645489199491</v>
      </c>
      <c r="M19" s="1"/>
      <c r="N19" s="1">
        <v>457</v>
      </c>
      <c r="O19" s="63">
        <v>7</v>
      </c>
      <c r="P19" s="1"/>
      <c r="Q19" s="63">
        <f t="shared" si="4"/>
        <v>52869</v>
      </c>
      <c r="R19" s="63">
        <f t="shared" si="5"/>
        <v>8.163457529762365</v>
      </c>
    </row>
    <row r="20" spans="1:18" ht="12.75">
      <c r="A20" s="32" t="s">
        <v>116</v>
      </c>
      <c r="B20" s="1">
        <v>4948</v>
      </c>
      <c r="C20" s="63">
        <f t="shared" si="0"/>
        <v>8.386724973727922</v>
      </c>
      <c r="D20" s="1"/>
      <c r="E20" s="1">
        <v>30456</v>
      </c>
      <c r="F20" s="63">
        <f t="shared" si="1"/>
        <v>8.3427381800252</v>
      </c>
      <c r="G20" s="1"/>
      <c r="H20" s="1">
        <v>15083</v>
      </c>
      <c r="I20" s="63">
        <f t="shared" si="2"/>
        <v>8.858335927268028</v>
      </c>
      <c r="J20" s="1"/>
      <c r="K20" s="1">
        <v>4518</v>
      </c>
      <c r="L20" s="63">
        <f t="shared" si="6"/>
        <v>9.567979669631512</v>
      </c>
      <c r="M20" s="1"/>
      <c r="N20" s="1">
        <v>447</v>
      </c>
      <c r="O20" s="63">
        <f t="shared" si="3"/>
        <v>7.348347854676969</v>
      </c>
      <c r="P20" s="1"/>
      <c r="Q20" s="63">
        <f t="shared" si="4"/>
        <v>55452</v>
      </c>
      <c r="R20" s="63">
        <f t="shared" si="5"/>
        <v>8.562296372928987</v>
      </c>
    </row>
    <row r="21" spans="1:18" ht="12.75">
      <c r="A21" s="32" t="s">
        <v>117</v>
      </c>
      <c r="B21" s="1">
        <v>3943</v>
      </c>
      <c r="C21" s="63">
        <f t="shared" si="0"/>
        <v>6.683277399233872</v>
      </c>
      <c r="D21" s="1"/>
      <c r="E21" s="1">
        <v>25978</v>
      </c>
      <c r="F21" s="63">
        <f t="shared" si="1"/>
        <v>7.116090505670301</v>
      </c>
      <c r="G21" s="1"/>
      <c r="H21" s="1">
        <v>13941</v>
      </c>
      <c r="I21" s="63">
        <f t="shared" si="2"/>
        <v>8.187632510909209</v>
      </c>
      <c r="J21" s="1"/>
      <c r="K21" s="1">
        <v>4543</v>
      </c>
      <c r="L21" s="63">
        <f t="shared" si="6"/>
        <v>9.620923337568826</v>
      </c>
      <c r="M21" s="1"/>
      <c r="N21" s="1">
        <v>400</v>
      </c>
      <c r="O21" s="63">
        <f t="shared" si="3"/>
        <v>6.575702778234424</v>
      </c>
      <c r="P21" s="1"/>
      <c r="Q21" s="63">
        <f t="shared" si="4"/>
        <v>48805</v>
      </c>
      <c r="R21" s="63">
        <f t="shared" si="5"/>
        <v>7.535938730447941</v>
      </c>
    </row>
    <row r="22" spans="1:18" ht="12.75">
      <c r="A22" s="32" t="s">
        <v>118</v>
      </c>
      <c r="B22" s="1">
        <v>9193</v>
      </c>
      <c r="C22" s="63">
        <f t="shared" si="0"/>
        <v>15.581884131665479</v>
      </c>
      <c r="D22" s="1"/>
      <c r="E22" s="1">
        <v>64340</v>
      </c>
      <c r="F22" s="63">
        <f t="shared" si="1"/>
        <v>17.624500082178272</v>
      </c>
      <c r="G22" s="1"/>
      <c r="H22" s="1">
        <v>30996</v>
      </c>
      <c r="I22" s="63">
        <f t="shared" si="2"/>
        <v>18.204135808632223</v>
      </c>
      <c r="J22" s="1"/>
      <c r="K22" s="1">
        <v>8105</v>
      </c>
      <c r="L22" s="63">
        <f t="shared" si="6"/>
        <v>17.164337145277425</v>
      </c>
      <c r="M22" s="1"/>
      <c r="N22" s="1">
        <v>775</v>
      </c>
      <c r="O22" s="63">
        <f t="shared" si="3"/>
        <v>12.740424132829196</v>
      </c>
      <c r="P22" s="1"/>
      <c r="Q22" s="63">
        <f t="shared" si="4"/>
        <v>113409</v>
      </c>
      <c r="R22" s="63">
        <f t="shared" si="5"/>
        <v>17.51138767506138</v>
      </c>
    </row>
    <row r="23" spans="1:18" ht="12.75">
      <c r="A23" s="32" t="s">
        <v>82</v>
      </c>
      <c r="B23" s="1">
        <v>2058</v>
      </c>
      <c r="C23" s="63">
        <f t="shared" si="0"/>
        <v>3.4882538391131903</v>
      </c>
      <c r="D23" s="1"/>
      <c r="E23" s="1">
        <v>29512</v>
      </c>
      <c r="F23" s="63">
        <f t="shared" si="1"/>
        <v>8.084150550594423</v>
      </c>
      <c r="G23" s="1"/>
      <c r="H23" s="1">
        <v>12714</v>
      </c>
      <c r="I23" s="63">
        <v>8</v>
      </c>
      <c r="J23" s="1"/>
      <c r="K23" s="1">
        <v>1749</v>
      </c>
      <c r="L23" s="63">
        <f t="shared" si="6"/>
        <v>3.7039390088945363</v>
      </c>
      <c r="M23" s="1"/>
      <c r="N23" s="1">
        <v>161</v>
      </c>
      <c r="O23" s="63">
        <f t="shared" si="3"/>
        <v>2.6467203682393556</v>
      </c>
      <c r="P23" s="1"/>
      <c r="Q23" s="63">
        <f t="shared" si="4"/>
        <v>46194</v>
      </c>
      <c r="R23" s="63">
        <f t="shared" si="5"/>
        <v>7.132776430986828</v>
      </c>
    </row>
    <row r="24" spans="1:18" ht="12.75">
      <c r="A24" s="32" t="s">
        <v>83</v>
      </c>
      <c r="B24" s="1">
        <v>732</v>
      </c>
      <c r="C24" s="63">
        <f t="shared" si="0"/>
        <v>1.240720024407607</v>
      </c>
      <c r="D24" s="1"/>
      <c r="E24" s="1">
        <v>22732</v>
      </c>
      <c r="F24" s="63">
        <f t="shared" si="1"/>
        <v>6.22692160192845</v>
      </c>
      <c r="G24" s="1"/>
      <c r="H24" s="1">
        <v>13210</v>
      </c>
      <c r="I24" s="63">
        <f t="shared" si="2"/>
        <v>7.7583118477233075</v>
      </c>
      <c r="J24" s="1"/>
      <c r="K24" s="1">
        <v>1365</v>
      </c>
      <c r="L24" s="63">
        <f t="shared" si="6"/>
        <v>2.8907242693773827</v>
      </c>
      <c r="M24" s="1"/>
      <c r="N24" s="1">
        <v>111</v>
      </c>
      <c r="O24" s="63">
        <f t="shared" si="3"/>
        <v>1.8247575209600526</v>
      </c>
      <c r="P24" s="1"/>
      <c r="Q24" s="63">
        <f t="shared" si="4"/>
        <v>38150</v>
      </c>
      <c r="R24" s="63">
        <f t="shared" si="5"/>
        <v>5.8907092012414495</v>
      </c>
    </row>
    <row r="25" spans="1:18" ht="12.75">
      <c r="A25" s="32" t="s">
        <v>119</v>
      </c>
      <c r="B25" s="1">
        <v>41</v>
      </c>
      <c r="C25" s="63">
        <f t="shared" si="0"/>
        <v>0.0694938811485135</v>
      </c>
      <c r="D25" s="1"/>
      <c r="E25" s="1">
        <v>1892</v>
      </c>
      <c r="F25" s="63">
        <f t="shared" si="1"/>
        <v>0.5182709691557552</v>
      </c>
      <c r="G25" s="1"/>
      <c r="H25" s="1">
        <v>1080</v>
      </c>
      <c r="I25" s="63">
        <f t="shared" si="2"/>
        <v>0.6342904462938057</v>
      </c>
      <c r="J25" s="1"/>
      <c r="K25" s="1">
        <v>121</v>
      </c>
      <c r="L25" s="63">
        <f t="shared" si="6"/>
        <v>0.25624735281660316</v>
      </c>
      <c r="M25" s="1"/>
      <c r="N25" s="1">
        <v>19</v>
      </c>
      <c r="O25" s="63">
        <f t="shared" si="3"/>
        <v>0.3123458819661351</v>
      </c>
      <c r="P25" s="1"/>
      <c r="Q25" s="63">
        <f t="shared" si="4"/>
        <v>3153</v>
      </c>
      <c r="R25" s="63">
        <v>1</v>
      </c>
    </row>
    <row r="26" spans="1:18" ht="15.75" customHeight="1">
      <c r="A26" s="45" t="s">
        <v>2</v>
      </c>
      <c r="B26" s="28">
        <f>SUM(B8:B25)</f>
        <v>58998</v>
      </c>
      <c r="C26" s="64">
        <v>100</v>
      </c>
      <c r="D26" s="28"/>
      <c r="E26" s="28">
        <f>SUM(E8:E25)</f>
        <v>365060</v>
      </c>
      <c r="F26" s="64">
        <v>100</v>
      </c>
      <c r="G26" s="28"/>
      <c r="H26" s="28">
        <f>SUM(H8:H25)</f>
        <v>170269</v>
      </c>
      <c r="I26" s="64">
        <v>100</v>
      </c>
      <c r="J26" s="28"/>
      <c r="K26" s="28">
        <f>SUM(K8:K25)</f>
        <v>47220</v>
      </c>
      <c r="L26" s="64">
        <v>100</v>
      </c>
      <c r="M26" s="28"/>
      <c r="N26" s="28">
        <f>SUM(N8:N25)</f>
        <v>6083</v>
      </c>
      <c r="O26" s="64">
        <v>100</v>
      </c>
      <c r="P26" s="28"/>
      <c r="Q26" s="28">
        <f>SUM(Q8:Q25)</f>
        <v>647630</v>
      </c>
      <c r="R26" s="64">
        <v>100</v>
      </c>
    </row>
    <row r="27" spans="6:18" ht="24" customHeight="1">
      <c r="F27" s="88"/>
      <c r="I27" s="88"/>
      <c r="L27" s="88"/>
      <c r="O27" s="88"/>
      <c r="R27" s="88"/>
    </row>
  </sheetData>
  <mergeCells count="15">
    <mergeCell ref="A1:R1"/>
    <mergeCell ref="B4:R4"/>
    <mergeCell ref="Q6:R6"/>
    <mergeCell ref="B5:D5"/>
    <mergeCell ref="E5:G5"/>
    <mergeCell ref="H5:J5"/>
    <mergeCell ref="K5:M5"/>
    <mergeCell ref="N5:O5"/>
    <mergeCell ref="Q5:R5"/>
    <mergeCell ref="B6:C6"/>
    <mergeCell ref="A3:R3"/>
    <mergeCell ref="E6:F6"/>
    <mergeCell ref="H6:I6"/>
    <mergeCell ref="K6:L6"/>
    <mergeCell ref="N6:O6"/>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K26"/>
  <sheetViews>
    <sheetView workbookViewId="0" topLeftCell="A1">
      <selection activeCell="A1" sqref="A1:L1"/>
    </sheetView>
  </sheetViews>
  <sheetFormatPr defaultColWidth="9.140625" defaultRowHeight="12.75"/>
  <cols>
    <col min="1" max="1" width="21.421875" style="0" customWidth="1"/>
    <col min="2" max="2" width="10.7109375" style="0" customWidth="1"/>
    <col min="3" max="3" width="7.421875" style="0" customWidth="1"/>
    <col min="4" max="4" width="3.7109375" style="0" customWidth="1"/>
    <col min="5" max="5" width="2.7109375" style="0" customWidth="1"/>
    <col min="6" max="6" width="7.7109375" style="0" customWidth="1"/>
    <col min="7" max="7" width="3.7109375" style="0" customWidth="1"/>
    <col min="8" max="8" width="2.7109375" style="0" customWidth="1"/>
    <col min="9" max="9" width="7.7109375" style="0" customWidth="1"/>
    <col min="10" max="10" width="3.8515625" style="0" customWidth="1"/>
  </cols>
  <sheetData>
    <row r="1" spans="1:11" ht="26.25" customHeight="1">
      <c r="A1" s="116" t="s">
        <v>120</v>
      </c>
      <c r="B1" s="108"/>
      <c r="C1" s="108"/>
      <c r="D1" s="108"/>
      <c r="E1" s="108"/>
      <c r="F1" s="108"/>
      <c r="G1" s="108"/>
      <c r="H1" s="108"/>
      <c r="I1" s="108"/>
      <c r="J1" s="115"/>
      <c r="K1" s="115"/>
    </row>
    <row r="2" spans="1:10" ht="12.75" customHeight="1">
      <c r="A2" s="74"/>
      <c r="B2" s="50"/>
      <c r="C2" s="50"/>
      <c r="D2" s="50"/>
      <c r="E2" s="50"/>
      <c r="F2" s="50"/>
      <c r="G2" s="50"/>
      <c r="H2" s="50"/>
      <c r="I2" s="50"/>
      <c r="J2" s="8"/>
    </row>
    <row r="3" spans="1:11" ht="25.5" customHeight="1">
      <c r="A3" s="117" t="s">
        <v>63</v>
      </c>
      <c r="B3" s="108"/>
      <c r="C3" s="108"/>
      <c r="D3" s="108"/>
      <c r="E3" s="108"/>
      <c r="F3" s="108"/>
      <c r="G3" s="108"/>
      <c r="H3" s="108"/>
      <c r="I3" s="108"/>
      <c r="J3" s="115"/>
      <c r="K3" s="115"/>
    </row>
    <row r="4" spans="1:10" ht="15.75" customHeight="1">
      <c r="A4" s="30" t="s">
        <v>19</v>
      </c>
      <c r="B4" s="48"/>
      <c r="C4" s="51" t="s">
        <v>14</v>
      </c>
      <c r="D4" s="51"/>
      <c r="E4" s="53"/>
      <c r="F4" s="51"/>
      <c r="G4" s="51"/>
      <c r="H4" s="53"/>
      <c r="I4" s="51"/>
      <c r="J4" s="51"/>
    </row>
    <row r="5" spans="1:10" ht="15.75" customHeight="1">
      <c r="A5" s="38"/>
      <c r="B5" s="46"/>
      <c r="C5" s="52" t="s">
        <v>1</v>
      </c>
      <c r="D5" s="52"/>
      <c r="E5" s="20"/>
      <c r="F5" s="52" t="s">
        <v>0</v>
      </c>
      <c r="G5" s="52"/>
      <c r="H5" s="20"/>
      <c r="I5" s="52" t="s">
        <v>18</v>
      </c>
      <c r="J5" s="52"/>
    </row>
    <row r="6" spans="1:10" ht="15.75" customHeight="1">
      <c r="A6" s="29"/>
      <c r="B6" s="49"/>
      <c r="C6" s="21" t="s">
        <v>12</v>
      </c>
      <c r="D6" s="21" t="s">
        <v>13</v>
      </c>
      <c r="E6" s="21"/>
      <c r="F6" s="21" t="s">
        <v>12</v>
      </c>
      <c r="G6" s="21" t="s">
        <v>13</v>
      </c>
      <c r="H6" s="21"/>
      <c r="I6" s="21" t="s">
        <v>12</v>
      </c>
      <c r="J6" s="21" t="s">
        <v>13</v>
      </c>
    </row>
    <row r="7" spans="1:10" ht="20.25" customHeight="1">
      <c r="A7" s="38" t="s">
        <v>20</v>
      </c>
      <c r="B7" s="27"/>
      <c r="C7" s="63">
        <v>15090</v>
      </c>
      <c r="D7" s="65">
        <f aca="true" t="shared" si="0" ref="D7:D24">C7/$C$25*100</f>
        <v>3.9650424619524087</v>
      </c>
      <c r="E7" s="39"/>
      <c r="F7" s="63">
        <v>12189</v>
      </c>
      <c r="G7" s="65">
        <v>4</v>
      </c>
      <c r="H7" s="39"/>
      <c r="I7" s="63">
        <f>C7+F7</f>
        <v>27279</v>
      </c>
      <c r="J7" s="65">
        <f>I7/$I$25*100</f>
        <v>4.212127294906042</v>
      </c>
    </row>
    <row r="8" spans="1:10" ht="12.75">
      <c r="A8" s="43" t="s">
        <v>48</v>
      </c>
      <c r="B8" s="27"/>
      <c r="C8" s="1">
        <v>12876</v>
      </c>
      <c r="D8" s="65">
        <f t="shared" si="0"/>
        <v>3.383292693180863</v>
      </c>
      <c r="E8" s="23"/>
      <c r="F8" s="1">
        <v>15172</v>
      </c>
      <c r="G8" s="65">
        <f>F8/$F$25*100</f>
        <v>5.681247987298449</v>
      </c>
      <c r="H8" s="23"/>
      <c r="I8" s="63">
        <f aca="true" t="shared" si="1" ref="I8:I24">C8+F8</f>
        <v>28048</v>
      </c>
      <c r="J8" s="65">
        <f>I8/$I$25*100</f>
        <v>4.330867933851119</v>
      </c>
    </row>
    <row r="9" spans="1:10" ht="12.75">
      <c r="A9" s="32" t="s">
        <v>106</v>
      </c>
      <c r="B9" s="27"/>
      <c r="C9" s="1">
        <v>10740</v>
      </c>
      <c r="D9" s="65">
        <f t="shared" si="0"/>
        <v>2.8220381737156313</v>
      </c>
      <c r="E9" s="23"/>
      <c r="F9" s="1">
        <v>8466</v>
      </c>
      <c r="G9" s="65">
        <f>F9/$F$25*100</f>
        <v>3.170145363858995</v>
      </c>
      <c r="H9" s="23"/>
      <c r="I9" s="63">
        <f t="shared" si="1"/>
        <v>19206</v>
      </c>
      <c r="J9" s="65">
        <f aca="true" t="shared" si="2" ref="J9:J23">I9/$I$25*100</f>
        <v>2.965582199712799</v>
      </c>
    </row>
    <row r="10" spans="1:10" ht="12.75">
      <c r="A10" s="32" t="s">
        <v>107</v>
      </c>
      <c r="B10" s="27"/>
      <c r="C10" s="1">
        <v>8149</v>
      </c>
      <c r="D10" s="65">
        <f t="shared" si="0"/>
        <v>2.1412280332968976</v>
      </c>
      <c r="E10" s="23"/>
      <c r="F10" s="1">
        <v>5364</v>
      </c>
      <c r="G10" s="65">
        <f>F10/$F$25*100</f>
        <v>2.0085825338695544</v>
      </c>
      <c r="H10" s="23"/>
      <c r="I10" s="63">
        <f t="shared" si="1"/>
        <v>13513</v>
      </c>
      <c r="J10" s="65">
        <f t="shared" si="2"/>
        <v>2.0865308895511325</v>
      </c>
    </row>
    <row r="11" spans="1:10" ht="12.75">
      <c r="A11" s="32" t="s">
        <v>108</v>
      </c>
      <c r="B11" s="27"/>
      <c r="C11" s="1">
        <v>8558</v>
      </c>
      <c r="D11" s="65">
        <f t="shared" si="0"/>
        <v>2.2486967123518036</v>
      </c>
      <c r="E11" s="23"/>
      <c r="F11" s="1">
        <v>5320</v>
      </c>
      <c r="G11" s="65">
        <f aca="true" t="shared" si="3" ref="G11:G24">F11/$F$25*100</f>
        <v>1.9921064653590659</v>
      </c>
      <c r="H11" s="23"/>
      <c r="I11" s="63">
        <f t="shared" si="1"/>
        <v>13878</v>
      </c>
      <c r="J11" s="65">
        <f t="shared" si="2"/>
        <v>2.142890230532866</v>
      </c>
    </row>
    <row r="12" spans="1:10" ht="12.75">
      <c r="A12" s="32" t="s">
        <v>109</v>
      </c>
      <c r="B12" s="27"/>
      <c r="C12" s="1">
        <v>13328</v>
      </c>
      <c r="D12" s="65">
        <v>3</v>
      </c>
      <c r="E12" s="23"/>
      <c r="F12" s="1">
        <v>7882</v>
      </c>
      <c r="G12" s="65">
        <f t="shared" si="3"/>
        <v>2.951462999992511</v>
      </c>
      <c r="H12" s="23"/>
      <c r="I12" s="63">
        <f t="shared" si="1"/>
        <v>21210</v>
      </c>
      <c r="J12" s="65">
        <f t="shared" si="2"/>
        <v>3.2750181430755214</v>
      </c>
    </row>
    <row r="13" spans="1:10" ht="12.75">
      <c r="A13" s="32" t="s">
        <v>110</v>
      </c>
      <c r="B13" s="27"/>
      <c r="C13" s="1">
        <v>14758</v>
      </c>
      <c r="D13" s="65">
        <f t="shared" si="0"/>
        <v>3.877806272597326</v>
      </c>
      <c r="E13" s="23"/>
      <c r="F13" s="1">
        <v>7068</v>
      </c>
      <c r="G13" s="65">
        <f t="shared" si="3"/>
        <v>2.6466557325484734</v>
      </c>
      <c r="H13" s="23"/>
      <c r="I13" s="63">
        <f t="shared" si="1"/>
        <v>21826</v>
      </c>
      <c r="J13" s="65">
        <f t="shared" si="2"/>
        <v>3.3701341815542825</v>
      </c>
    </row>
    <row r="14" spans="1:10" ht="12.75">
      <c r="A14" s="32" t="s">
        <v>111</v>
      </c>
      <c r="B14" s="27"/>
      <c r="C14" s="1">
        <v>18093</v>
      </c>
      <c r="D14" s="65">
        <f t="shared" si="0"/>
        <v>4.754109560245523</v>
      </c>
      <c r="E14" s="23"/>
      <c r="F14" s="1">
        <v>7358</v>
      </c>
      <c r="G14" s="65">
        <f t="shared" si="3"/>
        <v>2.755248002276693</v>
      </c>
      <c r="H14" s="23"/>
      <c r="I14" s="63">
        <f t="shared" si="1"/>
        <v>25451</v>
      </c>
      <c r="J14" s="65">
        <f t="shared" si="2"/>
        <v>3.929867362537251</v>
      </c>
    </row>
    <row r="15" spans="1:10" ht="12.75">
      <c r="A15" s="32" t="s">
        <v>112</v>
      </c>
      <c r="B15" s="27"/>
      <c r="C15" s="1">
        <v>23311</v>
      </c>
      <c r="D15" s="65">
        <f t="shared" si="0"/>
        <v>6.125189186916673</v>
      </c>
      <c r="E15" s="23"/>
      <c r="F15" s="1">
        <v>8810</v>
      </c>
      <c r="G15" s="65">
        <f t="shared" si="3"/>
        <v>3.298958263122814</v>
      </c>
      <c r="H15" s="23"/>
      <c r="I15" s="63">
        <f t="shared" si="1"/>
        <v>32121</v>
      </c>
      <c r="J15" s="65">
        <f t="shared" si="2"/>
        <v>4.959776415545914</v>
      </c>
    </row>
    <row r="16" spans="1:10" ht="12.75">
      <c r="A16" s="32" t="s">
        <v>113</v>
      </c>
      <c r="B16" s="27"/>
      <c r="C16" s="1">
        <v>30188</v>
      </c>
      <c r="D16" s="65">
        <f t="shared" si="0"/>
        <v>7.932187000756747</v>
      </c>
      <c r="E16" s="23"/>
      <c r="F16" s="1">
        <v>10739</v>
      </c>
      <c r="G16" s="65">
        <f t="shared" si="3"/>
        <v>4.021284084866731</v>
      </c>
      <c r="H16" s="23"/>
      <c r="I16" s="63">
        <f t="shared" si="1"/>
        <v>40927</v>
      </c>
      <c r="J16" s="65">
        <f t="shared" si="2"/>
        <v>6.319503420162747</v>
      </c>
    </row>
    <row r="17" spans="1:10" ht="12.75">
      <c r="A17" s="32" t="s">
        <v>114</v>
      </c>
      <c r="B17" s="27"/>
      <c r="C17" s="1">
        <v>33852</v>
      </c>
      <c r="D17" s="65">
        <f t="shared" si="0"/>
        <v>8.894938198940554</v>
      </c>
      <c r="E17" s="23"/>
      <c r="F17" s="1">
        <v>12287</v>
      </c>
      <c r="G17" s="65">
        <v>4</v>
      </c>
      <c r="H17" s="23"/>
      <c r="I17" s="63">
        <f t="shared" si="1"/>
        <v>46139</v>
      </c>
      <c r="J17" s="65">
        <f t="shared" si="2"/>
        <v>7.124283927551225</v>
      </c>
    </row>
    <row r="18" spans="1:10" ht="12.75">
      <c r="A18" s="32" t="s">
        <v>115</v>
      </c>
      <c r="B18" s="27"/>
      <c r="C18" s="1">
        <v>37439</v>
      </c>
      <c r="D18" s="65">
        <f t="shared" si="0"/>
        <v>9.837456907424535</v>
      </c>
      <c r="E18" s="23"/>
      <c r="F18" s="1">
        <v>15430</v>
      </c>
      <c r="G18" s="65">
        <f t="shared" si="3"/>
        <v>5.777857661746314</v>
      </c>
      <c r="H18" s="23"/>
      <c r="I18" s="63">
        <f t="shared" si="1"/>
        <v>52869</v>
      </c>
      <c r="J18" s="65">
        <f t="shared" si="2"/>
        <v>8.163457529762365</v>
      </c>
    </row>
    <row r="19" spans="1:10" ht="12.75">
      <c r="A19" s="32" t="s">
        <v>116</v>
      </c>
      <c r="B19" s="27"/>
      <c r="C19" s="1">
        <v>36657</v>
      </c>
      <c r="D19" s="65">
        <f t="shared" si="0"/>
        <v>9.631978895148405</v>
      </c>
      <c r="E19" s="23"/>
      <c r="F19" s="1">
        <v>18795</v>
      </c>
      <c r="G19" s="65">
        <f t="shared" si="3"/>
        <v>7.037902446696173</v>
      </c>
      <c r="H19" s="23"/>
      <c r="I19" s="63">
        <f t="shared" si="1"/>
        <v>55452</v>
      </c>
      <c r="J19" s="65">
        <f t="shared" si="2"/>
        <v>8.562296372928987</v>
      </c>
    </row>
    <row r="20" spans="1:10" ht="12.75">
      <c r="A20" s="32" t="s">
        <v>117</v>
      </c>
      <c r="B20" s="27"/>
      <c r="C20" s="1">
        <v>30454</v>
      </c>
      <c r="D20" s="65">
        <f t="shared" si="0"/>
        <v>8.00208105608341</v>
      </c>
      <c r="E20" s="23"/>
      <c r="F20" s="1">
        <v>18351</v>
      </c>
      <c r="G20" s="65">
        <f t="shared" si="3"/>
        <v>6.871643937181244</v>
      </c>
      <c r="H20" s="23"/>
      <c r="I20" s="63">
        <f t="shared" si="1"/>
        <v>48805</v>
      </c>
      <c r="J20" s="65">
        <f t="shared" si="2"/>
        <v>7.535938730447941</v>
      </c>
    </row>
    <row r="21" spans="1:10" ht="12.75">
      <c r="A21" s="32" t="s">
        <v>118</v>
      </c>
      <c r="B21" s="27"/>
      <c r="C21" s="1">
        <v>57929</v>
      </c>
      <c r="D21" s="65">
        <f t="shared" si="0"/>
        <v>15.221401244429497</v>
      </c>
      <c r="E21" s="23"/>
      <c r="F21" s="1">
        <v>55480</v>
      </c>
      <c r="G21" s="65">
        <f t="shared" si="3"/>
        <v>20.774824567315974</v>
      </c>
      <c r="H21" s="23"/>
      <c r="I21" s="63">
        <f t="shared" si="1"/>
        <v>113409</v>
      </c>
      <c r="J21" s="65">
        <f t="shared" si="2"/>
        <v>17.51138767506138</v>
      </c>
    </row>
    <row r="22" spans="1:10" ht="12.75">
      <c r="A22" s="32" t="s">
        <v>82</v>
      </c>
      <c r="B22" s="27"/>
      <c r="C22" s="1">
        <v>17152</v>
      </c>
      <c r="D22" s="65">
        <f t="shared" si="0"/>
        <v>4.506852770537291</v>
      </c>
      <c r="E22" s="23"/>
      <c r="F22" s="1">
        <v>29042</v>
      </c>
      <c r="G22" s="65">
        <f t="shared" si="3"/>
        <v>10.874954129127442</v>
      </c>
      <c r="H22" s="23"/>
      <c r="I22" s="63">
        <f t="shared" si="1"/>
        <v>46194</v>
      </c>
      <c r="J22" s="65">
        <f t="shared" si="2"/>
        <v>7.132776430986828</v>
      </c>
    </row>
    <row r="23" spans="1:10" ht="12.75">
      <c r="A23" s="32" t="s">
        <v>83</v>
      </c>
      <c r="B23" s="27"/>
      <c r="C23" s="1">
        <v>11214</v>
      </c>
      <c r="D23" s="65">
        <f t="shared" si="0"/>
        <v>2.946586227192466</v>
      </c>
      <c r="E23" s="23"/>
      <c r="F23" s="1">
        <v>26936</v>
      </c>
      <c r="G23" s="65">
        <f t="shared" si="3"/>
        <v>10.08634957723906</v>
      </c>
      <c r="H23" s="23"/>
      <c r="I23" s="63">
        <f t="shared" si="1"/>
        <v>38150</v>
      </c>
      <c r="J23" s="65">
        <f t="shared" si="2"/>
        <v>5.8907092012414495</v>
      </c>
    </row>
    <row r="24" spans="1:10" ht="12.75">
      <c r="A24" s="32" t="s">
        <v>119</v>
      </c>
      <c r="B24" s="27"/>
      <c r="C24" s="1">
        <v>788</v>
      </c>
      <c r="D24" s="65">
        <f t="shared" si="0"/>
        <v>0.20705456991507606</v>
      </c>
      <c r="E24" s="23"/>
      <c r="F24" s="1">
        <v>2365</v>
      </c>
      <c r="G24" s="65">
        <f t="shared" si="3"/>
        <v>0.8855886824387578</v>
      </c>
      <c r="H24" s="23"/>
      <c r="I24" s="63">
        <f t="shared" si="1"/>
        <v>3153</v>
      </c>
      <c r="J24" s="65">
        <v>1</v>
      </c>
    </row>
    <row r="25" spans="1:10" ht="15.75" customHeight="1">
      <c r="A25" s="45" t="s">
        <v>2</v>
      </c>
      <c r="B25" s="49"/>
      <c r="C25" s="28">
        <f>SUM(C7:C24)</f>
        <v>380576</v>
      </c>
      <c r="D25" s="66">
        <v>100</v>
      </c>
      <c r="E25" s="29"/>
      <c r="F25" s="28">
        <f>SUM(F7:F24)</f>
        <v>267054</v>
      </c>
      <c r="G25" s="66">
        <v>100</v>
      </c>
      <c r="H25" s="29"/>
      <c r="I25" s="28">
        <f>SUM(I7:I24)</f>
        <v>647630</v>
      </c>
      <c r="J25" s="66">
        <v>100</v>
      </c>
    </row>
    <row r="26" spans="4:10" ht="24" customHeight="1">
      <c r="D26" s="88"/>
      <c r="G26" s="88"/>
      <c r="J26" s="88"/>
    </row>
  </sheetData>
  <mergeCells count="2">
    <mergeCell ref="A1:K1"/>
    <mergeCell ref="A3:K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L28"/>
  <sheetViews>
    <sheetView zoomScaleSheetLayoutView="100" workbookViewId="0" topLeftCell="A1">
      <selection activeCell="A1" sqref="A1:L1"/>
    </sheetView>
  </sheetViews>
  <sheetFormatPr defaultColWidth="9.140625" defaultRowHeight="12.75"/>
  <cols>
    <col min="1" max="1" width="21.421875" style="0" customWidth="1"/>
    <col min="2" max="2" width="4.57421875" style="0" customWidth="1"/>
    <col min="3" max="5" width="12.7109375" style="0" customWidth="1"/>
    <col min="6" max="6" width="9.28125" style="0" customWidth="1"/>
    <col min="7" max="8" width="7.7109375" style="0" customWidth="1"/>
    <col min="9" max="9" width="1.7109375" style="0" customWidth="1"/>
    <col min="10" max="10" width="6.7109375" style="0" customWidth="1"/>
    <col min="11" max="12" width="7.7109375" style="0" customWidth="1"/>
  </cols>
  <sheetData>
    <row r="1" spans="1:12" s="4" customFormat="1" ht="26.25" customHeight="1">
      <c r="A1" s="109" t="s">
        <v>121</v>
      </c>
      <c r="B1" s="110"/>
      <c r="C1" s="110"/>
      <c r="D1" s="110"/>
      <c r="E1" s="110"/>
      <c r="F1" s="108"/>
      <c r="G1" s="10"/>
      <c r="H1" s="10"/>
      <c r="I1" s="10"/>
      <c r="J1" s="10"/>
      <c r="K1" s="10"/>
      <c r="L1" s="10"/>
    </row>
    <row r="2" spans="1:12" s="4" customFormat="1" ht="12.75" customHeight="1">
      <c r="A2" s="76"/>
      <c r="B2" s="77"/>
      <c r="C2" s="77"/>
      <c r="D2" s="77"/>
      <c r="E2" s="77"/>
      <c r="F2" s="50"/>
      <c r="G2" s="10"/>
      <c r="H2" s="10"/>
      <c r="I2" s="10"/>
      <c r="J2" s="10"/>
      <c r="K2" s="10"/>
      <c r="L2" s="10"/>
    </row>
    <row r="3" spans="1:12" s="4" customFormat="1" ht="39" customHeight="1">
      <c r="A3" s="114" t="s">
        <v>143</v>
      </c>
      <c r="B3" s="110"/>
      <c r="C3" s="110"/>
      <c r="D3" s="110"/>
      <c r="E3" s="110"/>
      <c r="F3" s="108"/>
      <c r="G3" s="10"/>
      <c r="H3" s="10"/>
      <c r="I3" s="10"/>
      <c r="J3" s="10"/>
      <c r="K3" s="10"/>
      <c r="L3" s="10"/>
    </row>
    <row r="4" spans="1:6" ht="15.75" customHeight="1">
      <c r="A4" s="106" t="s">
        <v>21</v>
      </c>
      <c r="B4" s="48"/>
      <c r="C4" s="124" t="s">
        <v>22</v>
      </c>
      <c r="D4" s="124"/>
      <c r="E4" s="124"/>
      <c r="F4" s="8"/>
    </row>
    <row r="5" spans="1:6" ht="15.75" customHeight="1">
      <c r="A5" s="138"/>
      <c r="B5" s="49"/>
      <c r="C5" s="21" t="s">
        <v>1</v>
      </c>
      <c r="D5" s="21" t="s">
        <v>0</v>
      </c>
      <c r="E5" s="21" t="s">
        <v>25</v>
      </c>
      <c r="F5" s="8"/>
    </row>
    <row r="6" spans="1:6" ht="20.25" customHeight="1">
      <c r="A6" s="23" t="s">
        <v>26</v>
      </c>
      <c r="B6" s="27"/>
      <c r="C6" s="1">
        <v>150695.42</v>
      </c>
      <c r="D6" s="1">
        <v>152252.165</v>
      </c>
      <c r="E6" s="1">
        <v>151381.353</v>
      </c>
      <c r="F6" s="8"/>
    </row>
    <row r="7" spans="1:6" ht="12.75" customHeight="1">
      <c r="A7" s="23" t="s">
        <v>27</v>
      </c>
      <c r="B7" s="27"/>
      <c r="C7" s="1">
        <v>147826.296</v>
      </c>
      <c r="D7" s="1">
        <v>158563.796</v>
      </c>
      <c r="E7" s="1">
        <v>152367.166</v>
      </c>
      <c r="F7" s="8"/>
    </row>
    <row r="8" spans="1:6" ht="12.75">
      <c r="A8" s="23" t="s">
        <v>28</v>
      </c>
      <c r="B8" s="27"/>
      <c r="C8" s="1">
        <v>119113.326</v>
      </c>
      <c r="D8" s="1">
        <v>120403.658</v>
      </c>
      <c r="E8" s="1">
        <v>119594.474</v>
      </c>
      <c r="F8" s="8"/>
    </row>
    <row r="9" spans="1:6" ht="12.75">
      <c r="A9" s="23" t="s">
        <v>29</v>
      </c>
      <c r="B9" s="27"/>
      <c r="C9" s="1">
        <v>122311.639</v>
      </c>
      <c r="D9" s="1">
        <v>126327.014</v>
      </c>
      <c r="E9" s="1">
        <v>123967.309</v>
      </c>
      <c r="F9" s="8"/>
    </row>
    <row r="10" spans="1:6" ht="12.75">
      <c r="A10" s="23" t="s">
        <v>30</v>
      </c>
      <c r="B10" s="27"/>
      <c r="C10" s="1">
        <v>112969.909</v>
      </c>
      <c r="D10" s="1">
        <v>118016.519</v>
      </c>
      <c r="E10" s="1">
        <v>114864.064</v>
      </c>
      <c r="F10" s="8"/>
    </row>
    <row r="11" spans="1:6" ht="12.75">
      <c r="A11" s="23" t="s">
        <v>31</v>
      </c>
      <c r="B11" s="27"/>
      <c r="C11" s="1">
        <v>122263.414</v>
      </c>
      <c r="D11" s="1">
        <v>128204.944</v>
      </c>
      <c r="E11" s="1">
        <v>124536.221</v>
      </c>
      <c r="F11" s="8"/>
    </row>
    <row r="12" spans="1:6" ht="12.75">
      <c r="A12" s="23" t="s">
        <v>32</v>
      </c>
      <c r="B12" s="27"/>
      <c r="C12" s="1">
        <v>114389.909</v>
      </c>
      <c r="D12" s="1">
        <v>118660.88</v>
      </c>
      <c r="E12" s="1">
        <v>115934.681</v>
      </c>
      <c r="F12" s="8"/>
    </row>
    <row r="13" spans="1:6" ht="12.75">
      <c r="A13" s="23" t="s">
        <v>33</v>
      </c>
      <c r="B13" s="27"/>
      <c r="C13" s="1">
        <v>129240.338</v>
      </c>
      <c r="D13" s="1">
        <v>136020.223</v>
      </c>
      <c r="E13" s="1">
        <v>131702.262</v>
      </c>
      <c r="F13" s="8"/>
    </row>
    <row r="14" spans="1:6" ht="12.75">
      <c r="A14" s="23" t="s">
        <v>34</v>
      </c>
      <c r="B14" s="27"/>
      <c r="C14" s="1">
        <v>118176.727</v>
      </c>
      <c r="D14" s="1">
        <v>116339.483</v>
      </c>
      <c r="E14" s="1">
        <v>117492.819</v>
      </c>
      <c r="F14" s="8"/>
    </row>
    <row r="15" spans="1:6" ht="12.75">
      <c r="A15" s="23" t="s">
        <v>35</v>
      </c>
      <c r="B15" s="27"/>
      <c r="C15" s="1">
        <v>137700.931</v>
      </c>
      <c r="D15" s="1">
        <v>144776.974</v>
      </c>
      <c r="E15" s="1">
        <v>140662.362</v>
      </c>
      <c r="F15" s="8"/>
    </row>
    <row r="16" spans="1:6" ht="12.75" customHeight="1">
      <c r="A16" s="23" t="s">
        <v>36</v>
      </c>
      <c r="B16" s="27"/>
      <c r="C16" s="1">
        <v>127486.986</v>
      </c>
      <c r="D16" s="1">
        <v>133500.939</v>
      </c>
      <c r="E16" s="1">
        <v>129726.991</v>
      </c>
      <c r="F16" s="8"/>
    </row>
    <row r="17" spans="1:6" ht="12.75">
      <c r="A17" s="23" t="s">
        <v>37</v>
      </c>
      <c r="B17" s="27"/>
      <c r="C17" s="1">
        <v>132685.264</v>
      </c>
      <c r="D17" s="1">
        <v>140438.968</v>
      </c>
      <c r="E17" s="1">
        <v>135854.084</v>
      </c>
      <c r="F17" s="8"/>
    </row>
    <row r="18" spans="1:6" ht="12.75">
      <c r="A18" s="23" t="s">
        <v>38</v>
      </c>
      <c r="B18" s="27"/>
      <c r="C18" s="1">
        <v>118085.463</v>
      </c>
      <c r="D18" s="1">
        <v>121666.343</v>
      </c>
      <c r="E18" s="1">
        <v>119425.939</v>
      </c>
      <c r="F18" s="8"/>
    </row>
    <row r="19" spans="1:6" ht="12.75">
      <c r="A19" s="23" t="s">
        <v>39</v>
      </c>
      <c r="B19" s="27"/>
      <c r="C19" s="1">
        <v>117043.107</v>
      </c>
      <c r="D19" s="1">
        <v>119776.835</v>
      </c>
      <c r="E19" s="1">
        <v>118070.376</v>
      </c>
      <c r="F19" s="8"/>
    </row>
    <row r="20" spans="1:6" ht="12.75">
      <c r="A20" s="23" t="s">
        <v>40</v>
      </c>
      <c r="B20" s="27"/>
      <c r="C20" s="1">
        <v>117355.899</v>
      </c>
      <c r="D20" s="1">
        <v>125372.578</v>
      </c>
      <c r="E20" s="1">
        <v>120453.1</v>
      </c>
      <c r="F20" s="8"/>
    </row>
    <row r="21" spans="1:6" ht="12.75">
      <c r="A21" s="23" t="s">
        <v>41</v>
      </c>
      <c r="B21" s="27"/>
      <c r="C21" s="1">
        <v>114571.261</v>
      </c>
      <c r="D21" s="1">
        <v>119893.293</v>
      </c>
      <c r="E21" s="1">
        <v>116527.909</v>
      </c>
      <c r="F21" s="8"/>
    </row>
    <row r="22" spans="1:6" ht="12.75">
      <c r="A22" s="23" t="s">
        <v>42</v>
      </c>
      <c r="B22" s="27"/>
      <c r="C22" s="1">
        <v>112305.796</v>
      </c>
      <c r="D22" s="1">
        <v>114021.289</v>
      </c>
      <c r="E22" s="1">
        <v>112934.161</v>
      </c>
      <c r="F22" s="8"/>
    </row>
    <row r="23" spans="1:6" ht="12.75">
      <c r="A23" s="23" t="s">
        <v>43</v>
      </c>
      <c r="B23" s="27"/>
      <c r="C23" s="1">
        <v>116376.027</v>
      </c>
      <c r="D23" s="1">
        <v>118067.285</v>
      </c>
      <c r="E23" s="1">
        <v>117011.081</v>
      </c>
      <c r="F23" s="8"/>
    </row>
    <row r="24" spans="1:6" ht="12.75">
      <c r="A24" s="23" t="s">
        <v>44</v>
      </c>
      <c r="B24" s="27"/>
      <c r="C24" s="1">
        <v>121067.241</v>
      </c>
      <c r="D24" s="1">
        <v>122813.887</v>
      </c>
      <c r="E24" s="1">
        <v>121723.368</v>
      </c>
      <c r="F24" s="8"/>
    </row>
    <row r="25" spans="1:6" ht="12.75">
      <c r="A25" s="23" t="s">
        <v>45</v>
      </c>
      <c r="B25" s="27"/>
      <c r="C25" s="1">
        <v>132037.481</v>
      </c>
      <c r="D25" s="1">
        <v>137724.581</v>
      </c>
      <c r="E25" s="1">
        <v>134401.238</v>
      </c>
      <c r="F25" s="8"/>
    </row>
    <row r="26" spans="1:6" ht="12.75">
      <c r="A26" s="23" t="s">
        <v>46</v>
      </c>
      <c r="B26" s="27"/>
      <c r="C26" s="1">
        <v>121805.336</v>
      </c>
      <c r="D26" s="1">
        <v>122015.436</v>
      </c>
      <c r="E26" s="1">
        <v>121882.335</v>
      </c>
      <c r="F26" s="8"/>
    </row>
    <row r="27" spans="1:6" ht="15.75" customHeight="1">
      <c r="A27" s="28" t="s">
        <v>49</v>
      </c>
      <c r="B27" s="49"/>
      <c r="C27" s="28">
        <v>133509.048</v>
      </c>
      <c r="D27" s="28">
        <v>139459.713</v>
      </c>
      <c r="E27" s="28">
        <v>135942.73</v>
      </c>
      <c r="F27" s="8"/>
    </row>
    <row r="28" spans="3:5" ht="24" customHeight="1">
      <c r="C28" s="96"/>
      <c r="D28" s="96"/>
      <c r="E28" s="96"/>
    </row>
  </sheetData>
  <mergeCells count="4">
    <mergeCell ref="A4:A5"/>
    <mergeCell ref="C4:E4"/>
    <mergeCell ref="A1:F1"/>
    <mergeCell ref="A3:F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28"/>
  <sheetViews>
    <sheetView zoomScaleSheetLayoutView="100" workbookViewId="0" topLeftCell="A1">
      <selection activeCell="A1" sqref="A1:L1"/>
    </sheetView>
  </sheetViews>
  <sheetFormatPr defaultColWidth="9.140625" defaultRowHeight="12.75"/>
  <cols>
    <col min="1" max="1" width="21.421875" style="0" customWidth="1"/>
    <col min="2" max="2" width="9.7109375" style="0" bestFit="1" customWidth="1"/>
    <col min="3" max="4" width="10.7109375" style="0" customWidth="1"/>
    <col min="5" max="5" width="2.7109375" style="0" customWidth="1"/>
    <col min="6" max="8" width="9.7109375" style="0" customWidth="1"/>
    <col min="9" max="9" width="1.7109375" style="0" customWidth="1"/>
    <col min="10" max="10" width="6.7109375" style="0" customWidth="1"/>
    <col min="11" max="12" width="7.7109375" style="0" customWidth="1"/>
  </cols>
  <sheetData>
    <row r="1" spans="1:12" s="4" customFormat="1" ht="39.75" customHeight="1">
      <c r="A1" s="109" t="s">
        <v>122</v>
      </c>
      <c r="B1" s="110"/>
      <c r="C1" s="110"/>
      <c r="D1" s="110"/>
      <c r="E1" s="110"/>
      <c r="F1" s="110"/>
      <c r="G1" s="110"/>
      <c r="H1" s="110"/>
      <c r="I1" s="108"/>
      <c r="J1" s="10"/>
      <c r="K1" s="10"/>
      <c r="L1" s="10"/>
    </row>
    <row r="2" spans="1:12" s="4" customFormat="1" ht="12.75" customHeight="1">
      <c r="A2" s="76"/>
      <c r="B2" s="77"/>
      <c r="C2" s="77"/>
      <c r="D2" s="77"/>
      <c r="E2" s="77"/>
      <c r="F2" s="77"/>
      <c r="G2" s="77"/>
      <c r="H2" s="77"/>
      <c r="I2" s="50"/>
      <c r="J2" s="10"/>
      <c r="K2" s="10"/>
      <c r="L2" s="10"/>
    </row>
    <row r="3" spans="1:12" s="4" customFormat="1" ht="38.25" customHeight="1">
      <c r="A3" s="114" t="s">
        <v>58</v>
      </c>
      <c r="B3" s="110"/>
      <c r="C3" s="110"/>
      <c r="D3" s="110"/>
      <c r="E3" s="110"/>
      <c r="F3" s="110"/>
      <c r="G3" s="110"/>
      <c r="H3" s="110"/>
      <c r="I3" s="108"/>
      <c r="J3" s="10"/>
      <c r="K3" s="10"/>
      <c r="L3" s="10"/>
    </row>
    <row r="4" spans="1:12" ht="15.75" customHeight="1">
      <c r="A4" s="106" t="s">
        <v>21</v>
      </c>
      <c r="B4" s="124" t="s">
        <v>23</v>
      </c>
      <c r="C4" s="124"/>
      <c r="D4" s="124"/>
      <c r="E4" s="30"/>
      <c r="F4" s="124" t="s">
        <v>24</v>
      </c>
      <c r="G4" s="124"/>
      <c r="H4" s="124"/>
      <c r="I4" s="8"/>
      <c r="J4" s="8"/>
      <c r="K4" s="8"/>
      <c r="L4" s="8"/>
    </row>
    <row r="5" spans="1:12" ht="15.75" customHeight="1">
      <c r="A5" s="138"/>
      <c r="B5" s="21" t="s">
        <v>1</v>
      </c>
      <c r="C5" s="21" t="s">
        <v>0</v>
      </c>
      <c r="D5" s="21" t="s">
        <v>25</v>
      </c>
      <c r="E5" s="21"/>
      <c r="F5" s="21" t="s">
        <v>1</v>
      </c>
      <c r="G5" s="21" t="s">
        <v>0</v>
      </c>
      <c r="H5" s="21" t="s">
        <v>25</v>
      </c>
      <c r="I5" s="8"/>
      <c r="J5" s="8"/>
      <c r="K5" s="8"/>
      <c r="L5" s="8"/>
    </row>
    <row r="6" spans="1:12" ht="20.25" customHeight="1">
      <c r="A6" s="23" t="s">
        <v>26</v>
      </c>
      <c r="B6" s="1">
        <v>270521.187</v>
      </c>
      <c r="C6" s="1">
        <v>346315.885</v>
      </c>
      <c r="D6" s="1">
        <v>303922.444</v>
      </c>
      <c r="E6" s="1"/>
      <c r="F6" s="1">
        <v>10557.013</v>
      </c>
      <c r="G6" s="1">
        <v>13314.986</v>
      </c>
      <c r="H6" s="1">
        <v>11772.398</v>
      </c>
      <c r="I6" s="8"/>
      <c r="J6" s="8"/>
      <c r="K6" s="8"/>
      <c r="L6" s="8"/>
    </row>
    <row r="7" spans="1:12" ht="12.75" customHeight="1">
      <c r="A7" s="23" t="s">
        <v>27</v>
      </c>
      <c r="B7" s="1">
        <v>234617.1</v>
      </c>
      <c r="C7" s="1">
        <v>287812.46</v>
      </c>
      <c r="D7" s="1">
        <v>257115.133</v>
      </c>
      <c r="E7" s="1"/>
      <c r="F7" s="1">
        <v>9165.897</v>
      </c>
      <c r="G7" s="1">
        <v>11157.655</v>
      </c>
      <c r="H7" s="1">
        <v>10008.276</v>
      </c>
      <c r="I7" s="8"/>
      <c r="J7" s="8"/>
      <c r="K7" s="8"/>
      <c r="L7" s="8"/>
    </row>
    <row r="8" spans="1:12" ht="12.75">
      <c r="A8" s="23" t="s">
        <v>28</v>
      </c>
      <c r="B8" s="1">
        <v>222574.144</v>
      </c>
      <c r="C8" s="1">
        <v>271626.814</v>
      </c>
      <c r="D8" s="1">
        <v>240865.642</v>
      </c>
      <c r="E8" s="1"/>
      <c r="F8" s="1">
        <v>8557.558</v>
      </c>
      <c r="G8" s="1">
        <v>10234.983</v>
      </c>
      <c r="H8" s="1">
        <v>9183.061</v>
      </c>
      <c r="I8" s="8"/>
      <c r="J8" s="8"/>
      <c r="K8" s="8"/>
      <c r="L8" s="8"/>
    </row>
    <row r="9" spans="1:12" ht="12.75">
      <c r="A9" s="23" t="s">
        <v>29</v>
      </c>
      <c r="B9" s="1">
        <v>221191.013</v>
      </c>
      <c r="C9" s="1">
        <v>285116.084</v>
      </c>
      <c r="D9" s="1">
        <v>247558.256</v>
      </c>
      <c r="E9" s="1"/>
      <c r="F9" s="1">
        <v>8563.207</v>
      </c>
      <c r="G9" s="1">
        <v>10948.729</v>
      </c>
      <c r="H9" s="1">
        <v>9547.166</v>
      </c>
      <c r="I9" s="8"/>
      <c r="J9" s="8"/>
      <c r="K9" s="8"/>
      <c r="L9" s="8"/>
    </row>
    <row r="10" spans="1:12" ht="12.75">
      <c r="A10" s="23" t="s">
        <v>30</v>
      </c>
      <c r="B10" s="1">
        <v>223363.144</v>
      </c>
      <c r="C10" s="1">
        <v>288476.432</v>
      </c>
      <c r="D10" s="1">
        <v>247802.26</v>
      </c>
      <c r="E10" s="1"/>
      <c r="F10" s="1">
        <v>8637.823</v>
      </c>
      <c r="G10" s="1">
        <v>10982.879</v>
      </c>
      <c r="H10" s="1">
        <v>9517.998</v>
      </c>
      <c r="I10" s="8"/>
      <c r="J10" s="8"/>
      <c r="K10" s="8"/>
      <c r="L10" s="8"/>
    </row>
    <row r="11" spans="1:12" ht="12.75">
      <c r="A11" s="23" t="s">
        <v>31</v>
      </c>
      <c r="B11" s="1">
        <v>222220.153</v>
      </c>
      <c r="C11" s="1">
        <v>282881.446</v>
      </c>
      <c r="D11" s="1">
        <v>245427.243</v>
      </c>
      <c r="E11" s="1"/>
      <c r="F11" s="1">
        <v>8609.85</v>
      </c>
      <c r="G11" s="1">
        <v>10906.948</v>
      </c>
      <c r="H11" s="1">
        <v>9488.647</v>
      </c>
      <c r="I11" s="8"/>
      <c r="J11" s="8"/>
      <c r="K11" s="8"/>
      <c r="L11" s="8"/>
    </row>
    <row r="12" spans="1:12" ht="12.75">
      <c r="A12" s="23" t="s">
        <v>32</v>
      </c>
      <c r="B12" s="1">
        <v>214954.191</v>
      </c>
      <c r="C12" s="1">
        <v>271034.33</v>
      </c>
      <c r="D12" s="1">
        <v>235233.368</v>
      </c>
      <c r="E12" s="1"/>
      <c r="F12" s="1">
        <v>8266.907</v>
      </c>
      <c r="G12" s="1">
        <v>10321.397</v>
      </c>
      <c r="H12" s="1">
        <v>9009.833</v>
      </c>
      <c r="I12" s="8"/>
      <c r="J12" s="8"/>
      <c r="K12" s="8"/>
      <c r="L12" s="8"/>
    </row>
    <row r="13" spans="1:12" ht="12.75">
      <c r="A13" s="23" t="s">
        <v>33</v>
      </c>
      <c r="B13" s="1">
        <v>219103.779</v>
      </c>
      <c r="C13" s="1">
        <v>252341.246</v>
      </c>
      <c r="D13" s="1">
        <v>231173.029</v>
      </c>
      <c r="E13" s="1"/>
      <c r="F13" s="1">
        <v>8461.881</v>
      </c>
      <c r="G13" s="1">
        <v>9645.384</v>
      </c>
      <c r="H13" s="1">
        <v>8891.637</v>
      </c>
      <c r="I13" s="8"/>
      <c r="J13" s="8"/>
      <c r="K13" s="8"/>
      <c r="L13" s="8"/>
    </row>
    <row r="14" spans="1:12" ht="12.75">
      <c r="A14" s="23" t="s">
        <v>34</v>
      </c>
      <c r="B14" s="1">
        <v>225258.355</v>
      </c>
      <c r="C14" s="1">
        <v>286664.349</v>
      </c>
      <c r="D14" s="1">
        <v>248121.904</v>
      </c>
      <c r="E14" s="1"/>
      <c r="F14" s="1">
        <v>8681.218</v>
      </c>
      <c r="G14" s="1">
        <v>10883.163</v>
      </c>
      <c r="H14" s="1">
        <v>9501.078</v>
      </c>
      <c r="I14" s="8"/>
      <c r="J14" s="8"/>
      <c r="K14" s="8"/>
      <c r="L14" s="8"/>
    </row>
    <row r="15" spans="1:12" ht="12.75">
      <c r="A15" s="23" t="s">
        <v>35</v>
      </c>
      <c r="B15" s="1">
        <v>220632.148</v>
      </c>
      <c r="C15" s="1">
        <v>275638.276</v>
      </c>
      <c r="D15" s="1">
        <v>243654.618</v>
      </c>
      <c r="E15" s="1"/>
      <c r="F15" s="1">
        <v>8615.03</v>
      </c>
      <c r="G15" s="1">
        <v>10756.535</v>
      </c>
      <c r="H15" s="1">
        <v>9511.344</v>
      </c>
      <c r="I15" s="8"/>
      <c r="J15" s="8"/>
      <c r="K15" s="8"/>
      <c r="L15" s="8"/>
    </row>
    <row r="16" spans="1:12" ht="12.75" customHeight="1">
      <c r="A16" s="23" t="s">
        <v>36</v>
      </c>
      <c r="B16" s="1">
        <v>224882.521</v>
      </c>
      <c r="C16" s="1">
        <v>308925.631</v>
      </c>
      <c r="D16" s="1">
        <v>256193.501</v>
      </c>
      <c r="E16" s="1"/>
      <c r="F16" s="1">
        <v>8738.803</v>
      </c>
      <c r="G16" s="1">
        <v>11770.452</v>
      </c>
      <c r="H16" s="1">
        <v>9868.27</v>
      </c>
      <c r="I16" s="8"/>
      <c r="J16" s="8"/>
      <c r="K16" s="8"/>
      <c r="L16" s="8"/>
    </row>
    <row r="17" spans="1:12" ht="12.75">
      <c r="A17" s="23" t="s">
        <v>37</v>
      </c>
      <c r="B17" s="1">
        <v>229563.865</v>
      </c>
      <c r="C17" s="1">
        <v>291210.847</v>
      </c>
      <c r="D17" s="1">
        <v>254760.025</v>
      </c>
      <c r="E17" s="1"/>
      <c r="F17" s="1">
        <v>8940.691</v>
      </c>
      <c r="G17" s="1">
        <v>11227.964</v>
      </c>
      <c r="H17" s="1">
        <v>9875.538</v>
      </c>
      <c r="I17" s="8"/>
      <c r="J17" s="8"/>
      <c r="K17" s="8"/>
      <c r="L17" s="8"/>
    </row>
    <row r="18" spans="1:12" ht="12.75">
      <c r="A18" s="23" t="s">
        <v>38</v>
      </c>
      <c r="B18" s="1">
        <v>218568.078</v>
      </c>
      <c r="C18" s="1">
        <v>262146.729</v>
      </c>
      <c r="D18" s="1">
        <v>234883.842</v>
      </c>
      <c r="E18" s="1"/>
      <c r="F18" s="1">
        <v>8437.857</v>
      </c>
      <c r="G18" s="1">
        <v>10073.011</v>
      </c>
      <c r="H18" s="1">
        <v>9050.056</v>
      </c>
      <c r="I18" s="8"/>
      <c r="J18" s="8"/>
      <c r="K18" s="8"/>
      <c r="L18" s="8"/>
    </row>
    <row r="19" spans="1:12" ht="12.75">
      <c r="A19" s="23" t="s">
        <v>39</v>
      </c>
      <c r="B19" s="1">
        <v>218848.02</v>
      </c>
      <c r="C19" s="1">
        <v>268244.518</v>
      </c>
      <c r="D19" s="1">
        <v>237418.702</v>
      </c>
      <c r="E19" s="1"/>
      <c r="F19" s="1">
        <v>8431.023</v>
      </c>
      <c r="G19" s="1">
        <v>10202.797</v>
      </c>
      <c r="H19" s="1">
        <v>9097.124</v>
      </c>
      <c r="I19" s="8"/>
      <c r="J19" s="8"/>
      <c r="K19" s="8"/>
      <c r="L19" s="8"/>
    </row>
    <row r="20" spans="1:12" ht="12.75">
      <c r="A20" s="23" t="s">
        <v>40</v>
      </c>
      <c r="B20" s="1">
        <v>220187.157</v>
      </c>
      <c r="C20" s="1">
        <v>284089.962</v>
      </c>
      <c r="D20" s="1">
        <v>244877.25</v>
      </c>
      <c r="E20" s="1"/>
      <c r="F20" s="1">
        <v>8517.664</v>
      </c>
      <c r="G20" s="1">
        <v>10951.588</v>
      </c>
      <c r="H20" s="1">
        <v>9458.058</v>
      </c>
      <c r="I20" s="8"/>
      <c r="J20" s="8"/>
      <c r="K20" s="8"/>
      <c r="L20" s="8"/>
    </row>
    <row r="21" spans="1:12" ht="12.75">
      <c r="A21" s="23" t="s">
        <v>41</v>
      </c>
      <c r="B21" s="1">
        <v>218968.284</v>
      </c>
      <c r="C21" s="1">
        <v>270554.374</v>
      </c>
      <c r="D21" s="1">
        <v>237932.833</v>
      </c>
      <c r="E21" s="1"/>
      <c r="F21" s="1">
        <v>8417.783</v>
      </c>
      <c r="G21" s="1">
        <v>10317.409</v>
      </c>
      <c r="H21" s="1">
        <v>9116.141</v>
      </c>
      <c r="I21" s="8"/>
      <c r="J21" s="8"/>
      <c r="K21" s="8"/>
      <c r="L21" s="8"/>
    </row>
    <row r="22" spans="1:12" ht="12.75">
      <c r="A22" s="23" t="s">
        <v>42</v>
      </c>
      <c r="B22" s="1">
        <v>223530.517</v>
      </c>
      <c r="C22" s="1">
        <v>274618.787</v>
      </c>
      <c r="D22" s="1">
        <v>242247.771</v>
      </c>
      <c r="E22" s="1"/>
      <c r="F22" s="1">
        <v>8542.479</v>
      </c>
      <c r="G22" s="1">
        <v>10398.522</v>
      </c>
      <c r="H22" s="1">
        <v>9222.479</v>
      </c>
      <c r="I22" s="8"/>
      <c r="J22" s="8"/>
      <c r="K22" s="8"/>
      <c r="L22" s="8"/>
    </row>
    <row r="23" spans="1:12" ht="12.75">
      <c r="A23" s="23" t="s">
        <v>43</v>
      </c>
      <c r="B23" s="1">
        <v>229760.577</v>
      </c>
      <c r="C23" s="1">
        <v>287027.499</v>
      </c>
      <c r="D23" s="1">
        <v>251258.338</v>
      </c>
      <c r="E23" s="1"/>
      <c r="F23" s="1">
        <v>8831.029</v>
      </c>
      <c r="G23" s="1">
        <v>10878.392</v>
      </c>
      <c r="H23" s="1">
        <v>9599.6</v>
      </c>
      <c r="I23" s="8"/>
      <c r="J23" s="8"/>
      <c r="K23" s="8"/>
      <c r="L23" s="8"/>
    </row>
    <row r="24" spans="1:12" ht="12.75">
      <c r="A24" s="23" t="s">
        <v>44</v>
      </c>
      <c r="B24" s="1">
        <v>229090.574</v>
      </c>
      <c r="C24" s="1">
        <v>270529.286</v>
      </c>
      <c r="D24" s="1">
        <v>244657.103</v>
      </c>
      <c r="E24" s="1"/>
      <c r="F24" s="1">
        <v>8882.265</v>
      </c>
      <c r="G24" s="1">
        <v>10321.245</v>
      </c>
      <c r="H24" s="1">
        <v>9422.818</v>
      </c>
      <c r="I24" s="8"/>
      <c r="J24" s="8"/>
      <c r="K24" s="8"/>
      <c r="L24" s="8"/>
    </row>
    <row r="25" spans="1:12" ht="12.75">
      <c r="A25" s="23" t="s">
        <v>45</v>
      </c>
      <c r="B25" s="1">
        <v>226995.57</v>
      </c>
      <c r="C25" s="1">
        <v>273365.816</v>
      </c>
      <c r="D25" s="1">
        <v>246273.784</v>
      </c>
      <c r="E25" s="1"/>
      <c r="F25" s="1">
        <v>8848.008</v>
      </c>
      <c r="G25" s="1">
        <v>10538.079</v>
      </c>
      <c r="H25" s="1">
        <v>9550.647</v>
      </c>
      <c r="I25" s="8"/>
      <c r="J25" s="8"/>
      <c r="K25" s="8"/>
      <c r="L25" s="8"/>
    </row>
    <row r="26" spans="1:12" ht="12.75">
      <c r="A26" s="23" t="s">
        <v>46</v>
      </c>
      <c r="B26" s="1">
        <v>226887.767</v>
      </c>
      <c r="C26" s="1">
        <v>279707.006</v>
      </c>
      <c r="D26" s="1">
        <v>246248.35</v>
      </c>
      <c r="E26" s="1"/>
      <c r="F26" s="1">
        <v>8796.63</v>
      </c>
      <c r="G26" s="1">
        <v>10734.335</v>
      </c>
      <c r="H26" s="1">
        <v>9506.884</v>
      </c>
      <c r="I26" s="8"/>
      <c r="J26" s="8"/>
      <c r="K26" s="8"/>
      <c r="L26" s="8"/>
    </row>
    <row r="27" spans="1:12" ht="15.75" customHeight="1">
      <c r="A27" s="28" t="s">
        <v>49</v>
      </c>
      <c r="B27" s="28">
        <v>236189.452</v>
      </c>
      <c r="C27" s="28">
        <v>300604.605</v>
      </c>
      <c r="D27" s="28">
        <v>262536.518</v>
      </c>
      <c r="E27" s="28"/>
      <c r="F27" s="28">
        <v>9180.691</v>
      </c>
      <c r="G27" s="28">
        <v>11566.986</v>
      </c>
      <c r="H27" s="28">
        <v>10156.732</v>
      </c>
      <c r="I27" s="8"/>
      <c r="J27" s="8"/>
      <c r="K27" s="8"/>
      <c r="L27" s="8"/>
    </row>
    <row r="28" spans="2:8" ht="24" customHeight="1">
      <c r="B28" s="2"/>
      <c r="C28" s="2"/>
      <c r="D28" s="2"/>
      <c r="E28" s="2"/>
      <c r="F28" s="97"/>
      <c r="G28" s="97"/>
      <c r="H28" s="97"/>
    </row>
  </sheetData>
  <mergeCells count="5">
    <mergeCell ref="A4:A5"/>
    <mergeCell ref="B4:D4"/>
    <mergeCell ref="F4:H4"/>
    <mergeCell ref="A1:I1"/>
    <mergeCell ref="A3:I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30"/>
  <sheetViews>
    <sheetView zoomScaleSheetLayoutView="100" workbookViewId="0" topLeftCell="A1">
      <selection activeCell="A1" sqref="A1:L1"/>
    </sheetView>
  </sheetViews>
  <sheetFormatPr defaultColWidth="9.140625" defaultRowHeight="12.75"/>
  <cols>
    <col min="1" max="1" width="25.8515625" style="0" customWidth="1"/>
    <col min="2" max="3" width="6.7109375" style="0" customWidth="1"/>
    <col min="4" max="4" width="7.28125" style="0" customWidth="1"/>
    <col min="5" max="5" width="1.8515625" style="0" customWidth="1"/>
    <col min="6" max="7" width="6.7109375" style="0" customWidth="1"/>
    <col min="8" max="8" width="7.28125" style="0" customWidth="1"/>
    <col min="9" max="9" width="1.7109375" style="0" customWidth="1"/>
    <col min="10" max="10" width="6.8515625" style="0" customWidth="1"/>
    <col min="11" max="11" width="6.7109375" style="0" customWidth="1"/>
    <col min="12" max="12" width="7.28125" style="0" customWidth="1"/>
    <col min="13" max="13" width="1.7109375" style="0" customWidth="1"/>
  </cols>
  <sheetData>
    <row r="1" spans="1:12" ht="26.25" customHeight="1">
      <c r="A1" s="116" t="s">
        <v>144</v>
      </c>
      <c r="B1" s="108"/>
      <c r="C1" s="108"/>
      <c r="D1" s="108"/>
      <c r="E1" s="108"/>
      <c r="F1" s="108"/>
      <c r="G1" s="108"/>
      <c r="H1" s="108"/>
      <c r="I1" s="108"/>
      <c r="J1" s="108"/>
      <c r="K1" s="108"/>
      <c r="L1" s="108"/>
    </row>
    <row r="2" spans="1:17" ht="12.75" customHeight="1">
      <c r="A2" s="74"/>
      <c r="B2" s="50"/>
      <c r="C2" s="50"/>
      <c r="D2" s="50"/>
      <c r="E2" s="50"/>
      <c r="F2" s="50"/>
      <c r="G2" s="50"/>
      <c r="H2" s="50"/>
      <c r="I2" s="50"/>
      <c r="J2" s="50"/>
      <c r="K2" s="50"/>
      <c r="L2" s="50"/>
      <c r="P2" s="4"/>
      <c r="Q2" s="4"/>
    </row>
    <row r="3" spans="1:17" ht="42.75" customHeight="1">
      <c r="A3" s="117" t="s">
        <v>134</v>
      </c>
      <c r="B3" s="108"/>
      <c r="C3" s="108"/>
      <c r="D3" s="108"/>
      <c r="E3" s="108"/>
      <c r="F3" s="108"/>
      <c r="G3" s="108"/>
      <c r="H3" s="108"/>
      <c r="I3" s="108"/>
      <c r="J3" s="108"/>
      <c r="K3" s="108"/>
      <c r="L3" s="108"/>
      <c r="P3" s="4"/>
      <c r="Q3" s="4"/>
    </row>
    <row r="4" spans="1:17" ht="15.75" customHeight="1">
      <c r="A4" s="13"/>
      <c r="B4" s="111">
        <v>39083</v>
      </c>
      <c r="C4" s="112"/>
      <c r="D4" s="112"/>
      <c r="E4" s="82"/>
      <c r="F4" s="111">
        <v>39448</v>
      </c>
      <c r="G4" s="112"/>
      <c r="H4" s="112"/>
      <c r="I4" s="20"/>
      <c r="J4" s="111">
        <v>39814</v>
      </c>
      <c r="K4" s="112"/>
      <c r="L4" s="112"/>
      <c r="Q4" s="38"/>
    </row>
    <row r="5" spans="1:17" ht="15.75" customHeight="1">
      <c r="A5" s="14"/>
      <c r="B5" s="21" t="s">
        <v>1</v>
      </c>
      <c r="C5" s="21" t="s">
        <v>0</v>
      </c>
      <c r="D5" s="21" t="s">
        <v>2</v>
      </c>
      <c r="E5" s="72"/>
      <c r="F5" s="21" t="s">
        <v>1</v>
      </c>
      <c r="G5" s="21" t="s">
        <v>0</v>
      </c>
      <c r="H5" s="21" t="s">
        <v>2</v>
      </c>
      <c r="I5" s="21"/>
      <c r="J5" s="21" t="s">
        <v>1</v>
      </c>
      <c r="K5" s="21" t="s">
        <v>0</v>
      </c>
      <c r="L5" s="21" t="s">
        <v>2</v>
      </c>
      <c r="Q5" s="39"/>
    </row>
    <row r="6" spans="1:17" ht="19.5" customHeight="1">
      <c r="A6" s="31" t="s">
        <v>8</v>
      </c>
      <c r="B6" s="9"/>
      <c r="C6" s="9"/>
      <c r="D6" s="9"/>
      <c r="F6" s="23"/>
      <c r="G6" s="23"/>
      <c r="H6" s="23"/>
      <c r="I6" s="9"/>
      <c r="J6" s="23"/>
      <c r="K6" s="23"/>
      <c r="L6" s="23"/>
      <c r="Q6" s="38"/>
    </row>
    <row r="7" spans="1:17" ht="15.75" customHeight="1">
      <c r="A7" s="32" t="s">
        <v>73</v>
      </c>
      <c r="B7" s="1">
        <v>3999</v>
      </c>
      <c r="C7" s="1">
        <v>3170</v>
      </c>
      <c r="D7" s="1">
        <f>C7+B7</f>
        <v>7169</v>
      </c>
      <c r="F7" s="1">
        <v>1267</v>
      </c>
      <c r="G7" s="1">
        <v>821</v>
      </c>
      <c r="H7" s="1">
        <f>F7+G7</f>
        <v>2088</v>
      </c>
      <c r="I7" s="9"/>
      <c r="J7" s="1">
        <v>325</v>
      </c>
      <c r="K7" s="1">
        <v>176</v>
      </c>
      <c r="L7" s="1">
        <f>J7+K7</f>
        <v>501</v>
      </c>
      <c r="Q7" s="38"/>
    </row>
    <row r="8" spans="1:17" ht="12.75">
      <c r="A8" s="33" t="s">
        <v>69</v>
      </c>
      <c r="B8" s="1">
        <v>799</v>
      </c>
      <c r="C8" s="1">
        <v>672</v>
      </c>
      <c r="D8" s="1">
        <f>C8+B8</f>
        <v>1471</v>
      </c>
      <c r="F8" s="1">
        <v>313</v>
      </c>
      <c r="G8" s="1">
        <v>272</v>
      </c>
      <c r="H8" s="1">
        <f>F8+G8</f>
        <v>585</v>
      </c>
      <c r="I8" s="9"/>
      <c r="J8" s="1">
        <v>123</v>
      </c>
      <c r="K8" s="1">
        <v>97</v>
      </c>
      <c r="L8" s="1">
        <f>J8+K8</f>
        <v>220</v>
      </c>
      <c r="Q8" s="38"/>
    </row>
    <row r="9" spans="1:17" ht="12.75">
      <c r="A9" s="33" t="s">
        <v>70</v>
      </c>
      <c r="B9" s="1">
        <v>412</v>
      </c>
      <c r="C9" s="1">
        <v>151</v>
      </c>
      <c r="D9" s="1">
        <f>C9+B9</f>
        <v>563</v>
      </c>
      <c r="F9" s="1">
        <v>146</v>
      </c>
      <c r="G9" s="1">
        <v>76</v>
      </c>
      <c r="H9" s="1">
        <f>F9+G9</f>
        <v>222</v>
      </c>
      <c r="I9" s="9"/>
      <c r="J9" s="1">
        <v>51</v>
      </c>
      <c r="K9" s="1">
        <v>29</v>
      </c>
      <c r="L9" s="1">
        <f>J9+K9</f>
        <v>80</v>
      </c>
      <c r="Q9" s="38"/>
    </row>
    <row r="10" spans="1:17" ht="12.75">
      <c r="A10" s="33" t="s">
        <v>71</v>
      </c>
      <c r="B10" s="1">
        <v>38</v>
      </c>
      <c r="C10" s="1">
        <v>17</v>
      </c>
      <c r="D10" s="1">
        <f>C10+B10</f>
        <v>55</v>
      </c>
      <c r="F10" s="1">
        <v>30</v>
      </c>
      <c r="G10" s="1">
        <v>17</v>
      </c>
      <c r="H10" s="1">
        <f>F10+G10</f>
        <v>47</v>
      </c>
      <c r="I10" s="9"/>
      <c r="J10" s="1">
        <v>29</v>
      </c>
      <c r="K10" s="1">
        <v>9</v>
      </c>
      <c r="L10" s="1">
        <f>J10+K10</f>
        <v>38</v>
      </c>
      <c r="Q10" s="38"/>
    </row>
    <row r="11" spans="1:17" ht="12.75">
      <c r="A11" s="33" t="s">
        <v>72</v>
      </c>
      <c r="B11" s="1">
        <v>8</v>
      </c>
      <c r="C11" s="1">
        <v>4</v>
      </c>
      <c r="D11" s="1">
        <f>C11+B11</f>
        <v>12</v>
      </c>
      <c r="F11" s="1">
        <v>13</v>
      </c>
      <c r="G11" s="1">
        <v>4</v>
      </c>
      <c r="H11" s="1">
        <f>F11+G11</f>
        <v>17</v>
      </c>
      <c r="I11" s="9"/>
      <c r="J11" s="1">
        <v>6</v>
      </c>
      <c r="K11" s="1">
        <v>0</v>
      </c>
      <c r="L11" s="1">
        <f>J11+K11</f>
        <v>6</v>
      </c>
      <c r="Q11" s="38"/>
    </row>
    <row r="12" spans="1:17" ht="15.75" customHeight="1">
      <c r="A12" s="33" t="s">
        <v>2</v>
      </c>
      <c r="B12" s="1">
        <f>SUM(B7:B11)</f>
        <v>5256</v>
      </c>
      <c r="C12" s="1">
        <f>SUM(C7:C11)</f>
        <v>4014</v>
      </c>
      <c r="D12" s="1">
        <f>SUM(D7:D11)</f>
        <v>9270</v>
      </c>
      <c r="F12" s="1">
        <f>SUM(F7:F11)</f>
        <v>1769</v>
      </c>
      <c r="G12" s="1">
        <f>SUM(G7:G11)</f>
        <v>1190</v>
      </c>
      <c r="H12" s="1">
        <f>SUM(H7:H11)</f>
        <v>2959</v>
      </c>
      <c r="I12" s="9"/>
      <c r="J12" s="1">
        <f>SUM(J7:J11)</f>
        <v>534</v>
      </c>
      <c r="K12" s="1">
        <f>SUM(K7:K11)</f>
        <v>311</v>
      </c>
      <c r="L12" s="1">
        <f>SUM(L7:L11)</f>
        <v>845</v>
      </c>
      <c r="Q12" s="38"/>
    </row>
    <row r="13" spans="1:17" ht="20.25" customHeight="1">
      <c r="A13" s="31" t="s">
        <v>9</v>
      </c>
      <c r="B13" s="23"/>
      <c r="C13" s="23"/>
      <c r="D13" s="23"/>
      <c r="F13" s="23"/>
      <c r="G13" s="23"/>
      <c r="H13" s="23"/>
      <c r="I13" s="9"/>
      <c r="J13" s="23"/>
      <c r="K13" s="23"/>
      <c r="L13" s="23"/>
      <c r="Q13" s="38"/>
    </row>
    <row r="14" spans="1:17" ht="15.75" customHeight="1">
      <c r="A14" s="33" t="s">
        <v>73</v>
      </c>
      <c r="B14" s="1">
        <v>81766</v>
      </c>
      <c r="C14" s="1">
        <v>59531</v>
      </c>
      <c r="D14" s="1">
        <f>C14+B14</f>
        <v>141297</v>
      </c>
      <c r="F14" s="1">
        <v>57760</v>
      </c>
      <c r="G14" s="1">
        <v>41154</v>
      </c>
      <c r="H14" s="1">
        <f>F14+G14</f>
        <v>98914</v>
      </c>
      <c r="I14" s="9"/>
      <c r="J14" s="1">
        <v>34735</v>
      </c>
      <c r="K14" s="1">
        <v>23762</v>
      </c>
      <c r="L14" s="83">
        <f>J14+K14</f>
        <v>58497</v>
      </c>
      <c r="Q14" s="38"/>
    </row>
    <row r="15" spans="1:17" ht="12.75">
      <c r="A15" s="33" t="s">
        <v>69</v>
      </c>
      <c r="B15" s="1">
        <v>216576</v>
      </c>
      <c r="C15" s="1">
        <v>163909</v>
      </c>
      <c r="D15" s="1">
        <f>C15+B15</f>
        <v>380485</v>
      </c>
      <c r="F15" s="1">
        <v>215008</v>
      </c>
      <c r="G15" s="1">
        <v>161411</v>
      </c>
      <c r="H15" s="1">
        <f>F15+G15</f>
        <v>376419</v>
      </c>
      <c r="I15" s="9"/>
      <c r="J15" s="1">
        <v>209350</v>
      </c>
      <c r="K15" s="1">
        <v>155490</v>
      </c>
      <c r="L15" s="83">
        <f>J15+K15</f>
        <v>364840</v>
      </c>
      <c r="Q15" s="38"/>
    </row>
    <row r="16" spans="1:17" ht="12.75">
      <c r="A16" s="33" t="s">
        <v>70</v>
      </c>
      <c r="B16" s="1">
        <v>89511</v>
      </c>
      <c r="C16" s="1">
        <v>57807</v>
      </c>
      <c r="D16" s="1">
        <f>C16+B16</f>
        <v>147318</v>
      </c>
      <c r="F16" s="1">
        <v>94944</v>
      </c>
      <c r="G16" s="1">
        <v>64209</v>
      </c>
      <c r="H16" s="1">
        <f>F16+G16</f>
        <v>159153</v>
      </c>
      <c r="I16" s="9"/>
      <c r="J16" s="1">
        <v>100590</v>
      </c>
      <c r="K16" s="1">
        <v>69599</v>
      </c>
      <c r="L16" s="83">
        <f>J16+K16</f>
        <v>170189</v>
      </c>
      <c r="Q16" s="38"/>
    </row>
    <row r="17" spans="1:17" ht="12.75">
      <c r="A17" s="33" t="s">
        <v>71</v>
      </c>
      <c r="B17" s="1">
        <v>27871</v>
      </c>
      <c r="C17" s="1">
        <v>13644</v>
      </c>
      <c r="D17" s="1">
        <f>C17+B17</f>
        <v>41515</v>
      </c>
      <c r="F17" s="1">
        <v>29610</v>
      </c>
      <c r="G17" s="1">
        <v>14707</v>
      </c>
      <c r="H17" s="1">
        <f>F17+G17</f>
        <v>44317</v>
      </c>
      <c r="I17" s="9"/>
      <c r="J17" s="1">
        <v>31251</v>
      </c>
      <c r="K17" s="1">
        <v>15931</v>
      </c>
      <c r="L17" s="83">
        <f>J17+K17</f>
        <v>47182</v>
      </c>
      <c r="Q17" s="38"/>
    </row>
    <row r="18" spans="1:17" ht="12.75">
      <c r="A18" s="33" t="s">
        <v>72</v>
      </c>
      <c r="B18" s="1">
        <v>3097</v>
      </c>
      <c r="C18" s="1">
        <v>1345</v>
      </c>
      <c r="D18" s="1">
        <f>C18+B18</f>
        <v>4442</v>
      </c>
      <c r="F18" s="1">
        <v>3658</v>
      </c>
      <c r="G18" s="1">
        <v>1686</v>
      </c>
      <c r="H18" s="1">
        <f>F18+G18</f>
        <v>5344</v>
      </c>
      <c r="I18" s="9"/>
      <c r="J18" s="1">
        <v>4116</v>
      </c>
      <c r="K18" s="1">
        <v>1961</v>
      </c>
      <c r="L18" s="83">
        <f>J18+K18</f>
        <v>6077</v>
      </c>
      <c r="Q18" s="38"/>
    </row>
    <row r="19" spans="1:17" ht="15.75" customHeight="1">
      <c r="A19" s="33" t="s">
        <v>2</v>
      </c>
      <c r="B19" s="1">
        <f>SUM(B14:B18)</f>
        <v>418821</v>
      </c>
      <c r="C19" s="1">
        <f>SUM(C14:C18)</f>
        <v>296236</v>
      </c>
      <c r="D19" s="1">
        <f>B19+C19</f>
        <v>715057</v>
      </c>
      <c r="F19" s="1">
        <f>SUM(F14:F18)</f>
        <v>400980</v>
      </c>
      <c r="G19" s="1">
        <f>SUM(G14:G18)</f>
        <v>283167</v>
      </c>
      <c r="H19" s="1">
        <f>SUM(H14:H18)</f>
        <v>684147</v>
      </c>
      <c r="I19" s="9"/>
      <c r="J19" s="1">
        <f>SUM(J14:J18)</f>
        <v>380042</v>
      </c>
      <c r="K19" s="1">
        <f>SUM(K14:K18)</f>
        <v>266743</v>
      </c>
      <c r="L19" s="1">
        <f>SUM(L14:L18)</f>
        <v>646785</v>
      </c>
      <c r="Q19" s="38"/>
    </row>
    <row r="20" spans="1:17" ht="20.25" customHeight="1">
      <c r="A20" s="31" t="s">
        <v>10</v>
      </c>
      <c r="B20" s="23"/>
      <c r="C20" s="23"/>
      <c r="D20" s="23"/>
      <c r="F20" s="23"/>
      <c r="G20" s="23"/>
      <c r="H20" s="23"/>
      <c r="I20" s="9"/>
      <c r="J20" s="23"/>
      <c r="K20" s="23"/>
      <c r="L20" s="23"/>
      <c r="Q20" s="38"/>
    </row>
    <row r="21" spans="1:17" ht="15" customHeight="1">
      <c r="A21" s="33" t="s">
        <v>73</v>
      </c>
      <c r="B21" s="1">
        <f aca="true" t="shared" si="0" ref="B21:C25">B7+B14</f>
        <v>85765</v>
      </c>
      <c r="C21" s="1">
        <f t="shared" si="0"/>
        <v>62701</v>
      </c>
      <c r="D21" s="1">
        <f>B21+C21</f>
        <v>148466</v>
      </c>
      <c r="F21" s="1">
        <f aca="true" t="shared" si="1" ref="F21:H25">F7+F14</f>
        <v>59027</v>
      </c>
      <c r="G21" s="1">
        <f t="shared" si="1"/>
        <v>41975</v>
      </c>
      <c r="H21" s="1">
        <f t="shared" si="1"/>
        <v>101002</v>
      </c>
      <c r="I21" s="9"/>
      <c r="J21" s="1">
        <f>J7+J14</f>
        <v>35060</v>
      </c>
      <c r="K21" s="1">
        <f aca="true" t="shared" si="2" ref="K21:L25">K7+K14</f>
        <v>23938</v>
      </c>
      <c r="L21" s="83">
        <f t="shared" si="2"/>
        <v>58998</v>
      </c>
      <c r="Q21" s="38"/>
    </row>
    <row r="22" spans="1:17" ht="12.75">
      <c r="A22" s="33" t="s">
        <v>69</v>
      </c>
      <c r="B22" s="1">
        <f t="shared" si="0"/>
        <v>217375</v>
      </c>
      <c r="C22" s="1">
        <f t="shared" si="0"/>
        <v>164581</v>
      </c>
      <c r="D22" s="1">
        <f>B22+C22</f>
        <v>381956</v>
      </c>
      <c r="F22" s="1">
        <f t="shared" si="1"/>
        <v>215321</v>
      </c>
      <c r="G22" s="1">
        <f t="shared" si="1"/>
        <v>161683</v>
      </c>
      <c r="H22" s="1">
        <f t="shared" si="1"/>
        <v>377004</v>
      </c>
      <c r="I22" s="9"/>
      <c r="J22" s="1">
        <f>J8+J15</f>
        <v>209473</v>
      </c>
      <c r="K22" s="1">
        <f t="shared" si="2"/>
        <v>155587</v>
      </c>
      <c r="L22" s="83">
        <f>L8+L15</f>
        <v>365060</v>
      </c>
      <c r="Q22" s="38"/>
    </row>
    <row r="23" spans="1:17" ht="12.75">
      <c r="A23" s="33" t="s">
        <v>70</v>
      </c>
      <c r="B23" s="1">
        <f t="shared" si="0"/>
        <v>89923</v>
      </c>
      <c r="C23" s="1">
        <f t="shared" si="0"/>
        <v>57958</v>
      </c>
      <c r="D23" s="1">
        <f>B23+C23</f>
        <v>147881</v>
      </c>
      <c r="F23" s="1">
        <f t="shared" si="1"/>
        <v>95090</v>
      </c>
      <c r="G23" s="1">
        <f t="shared" si="1"/>
        <v>64285</v>
      </c>
      <c r="H23" s="1">
        <f t="shared" si="1"/>
        <v>159375</v>
      </c>
      <c r="I23" s="9"/>
      <c r="J23" s="1">
        <f>J9+J16</f>
        <v>100641</v>
      </c>
      <c r="K23" s="1">
        <f t="shared" si="2"/>
        <v>69628</v>
      </c>
      <c r="L23" s="83">
        <f>L9+L16</f>
        <v>170269</v>
      </c>
      <c r="Q23" s="38"/>
    </row>
    <row r="24" spans="1:17" ht="12.75">
      <c r="A24" s="33" t="s">
        <v>71</v>
      </c>
      <c r="B24" s="1">
        <f t="shared" si="0"/>
        <v>27909</v>
      </c>
      <c r="C24" s="1">
        <f t="shared" si="0"/>
        <v>13661</v>
      </c>
      <c r="D24" s="1">
        <f>B24+C24</f>
        <v>41570</v>
      </c>
      <c r="F24" s="1">
        <f t="shared" si="1"/>
        <v>29640</v>
      </c>
      <c r="G24" s="1">
        <f t="shared" si="1"/>
        <v>14724</v>
      </c>
      <c r="H24" s="1">
        <f t="shared" si="1"/>
        <v>44364</v>
      </c>
      <c r="I24" s="9"/>
      <c r="J24" s="1">
        <f>J10+J17</f>
        <v>31280</v>
      </c>
      <c r="K24" s="1">
        <f t="shared" si="2"/>
        <v>15940</v>
      </c>
      <c r="L24" s="83">
        <f>L10+L17</f>
        <v>47220</v>
      </c>
      <c r="Q24" s="38"/>
    </row>
    <row r="25" spans="1:17" ht="12.75">
      <c r="A25" s="33" t="s">
        <v>72</v>
      </c>
      <c r="B25" s="1">
        <f t="shared" si="0"/>
        <v>3105</v>
      </c>
      <c r="C25" s="1">
        <f t="shared" si="0"/>
        <v>1349</v>
      </c>
      <c r="D25" s="1">
        <f>B25+C25</f>
        <v>4454</v>
      </c>
      <c r="F25" s="1">
        <f t="shared" si="1"/>
        <v>3671</v>
      </c>
      <c r="G25" s="1">
        <f t="shared" si="1"/>
        <v>1690</v>
      </c>
      <c r="H25" s="1">
        <f t="shared" si="1"/>
        <v>5361</v>
      </c>
      <c r="I25" s="9"/>
      <c r="J25" s="1">
        <f>J11+J18</f>
        <v>4122</v>
      </c>
      <c r="K25" s="1">
        <f t="shared" si="2"/>
        <v>1961</v>
      </c>
      <c r="L25" s="83">
        <f>L11+L18</f>
        <v>6083</v>
      </c>
      <c r="Q25" s="38"/>
    </row>
    <row r="26" spans="1:17" ht="15.75" customHeight="1">
      <c r="A26" s="34" t="s">
        <v>2</v>
      </c>
      <c r="B26" s="28">
        <f>SUM(B21:B25)</f>
        <v>424077</v>
      </c>
      <c r="C26" s="28">
        <f>SUM(C21:C25)</f>
        <v>300250</v>
      </c>
      <c r="D26" s="28">
        <f>SUM(D21:D25)</f>
        <v>724327</v>
      </c>
      <c r="E26" s="72"/>
      <c r="F26" s="28">
        <f>SUM(F21:F25)</f>
        <v>402749</v>
      </c>
      <c r="G26" s="28">
        <f>SUM(G21:G25)</f>
        <v>284357</v>
      </c>
      <c r="H26" s="28">
        <f>SUM(H21:H25)</f>
        <v>687106</v>
      </c>
      <c r="I26" s="14"/>
      <c r="J26" s="28">
        <f>SUM(J21:J25)</f>
        <v>380576</v>
      </c>
      <c r="K26" s="28">
        <f>SUM(K21:K25)</f>
        <v>267054</v>
      </c>
      <c r="L26" s="28">
        <f>SUM(L21:L25)</f>
        <v>647630</v>
      </c>
      <c r="M26" s="4"/>
      <c r="Q26" s="38"/>
    </row>
    <row r="27" spans="16:17" ht="24" customHeight="1">
      <c r="P27" s="4"/>
      <c r="Q27" s="4"/>
    </row>
    <row r="28" spans="16:17" ht="12.75">
      <c r="P28" s="4"/>
      <c r="Q28" s="4"/>
    </row>
    <row r="29" spans="16:17" ht="12.75">
      <c r="P29" s="4"/>
      <c r="Q29" s="4"/>
    </row>
    <row r="30" spans="16:17" ht="12.75">
      <c r="P30" s="4"/>
      <c r="Q30" s="4"/>
    </row>
  </sheetData>
  <mergeCells count="5">
    <mergeCell ref="A1:L1"/>
    <mergeCell ref="F4:H4"/>
    <mergeCell ref="J4:L4"/>
    <mergeCell ref="B4:D4"/>
    <mergeCell ref="A3:L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A1" sqref="A1:L1"/>
    </sheetView>
  </sheetViews>
  <sheetFormatPr defaultColWidth="9.140625" defaultRowHeight="12.75"/>
  <cols>
    <col min="1" max="1" width="21.421875" style="0" customWidth="1"/>
    <col min="2" max="2" width="7.28125" style="0" customWidth="1"/>
    <col min="3" max="3" width="7.8515625" style="7" customWidth="1"/>
    <col min="4" max="4" width="3.7109375" style="0" customWidth="1"/>
    <col min="5" max="5" width="2.7109375" style="0" customWidth="1"/>
    <col min="6" max="6" width="6.421875" style="0" customWidth="1"/>
    <col min="7" max="7" width="3.7109375" style="0" customWidth="1"/>
    <col min="8" max="8" width="2.8515625" style="0" customWidth="1"/>
    <col min="9" max="9" width="7.7109375" style="0" customWidth="1"/>
    <col min="10" max="10" width="5.00390625" style="0" customWidth="1"/>
  </cols>
  <sheetData>
    <row r="1" spans="1:11" ht="39" customHeight="1">
      <c r="A1" s="119" t="s">
        <v>145</v>
      </c>
      <c r="B1" s="119"/>
      <c r="C1" s="119"/>
      <c r="D1" s="119"/>
      <c r="E1" s="119"/>
      <c r="F1" s="119"/>
      <c r="G1" s="119"/>
      <c r="H1" s="119"/>
      <c r="I1" s="119"/>
      <c r="J1" s="119"/>
      <c r="K1" s="119"/>
    </row>
    <row r="2" spans="1:10" ht="12.75" customHeight="1">
      <c r="A2" s="79"/>
      <c r="B2" s="75"/>
      <c r="C2" s="75"/>
      <c r="D2" s="75"/>
      <c r="E2" s="75"/>
      <c r="F2" s="75"/>
      <c r="G2" s="75"/>
      <c r="H2" s="80"/>
      <c r="I2" s="80"/>
      <c r="J2" s="8"/>
    </row>
    <row r="3" spans="1:11" ht="45" customHeight="1">
      <c r="A3" s="120" t="s">
        <v>152</v>
      </c>
      <c r="B3" s="120"/>
      <c r="C3" s="120"/>
      <c r="D3" s="120"/>
      <c r="E3" s="120"/>
      <c r="F3" s="120"/>
      <c r="G3" s="120"/>
      <c r="H3" s="120"/>
      <c r="I3" s="120"/>
      <c r="J3" s="120"/>
      <c r="K3" s="120"/>
    </row>
    <row r="4" spans="1:10" ht="15.75" customHeight="1">
      <c r="A4" s="30" t="s">
        <v>11</v>
      </c>
      <c r="B4" s="48"/>
      <c r="C4" s="54" t="s">
        <v>1</v>
      </c>
      <c r="D4" s="54"/>
      <c r="E4" s="30"/>
      <c r="F4" s="51" t="s">
        <v>0</v>
      </c>
      <c r="G4" s="51"/>
      <c r="H4" s="30"/>
      <c r="I4" s="51" t="s">
        <v>2</v>
      </c>
      <c r="J4" s="51"/>
    </row>
    <row r="5" spans="1:10" ht="15.75" customHeight="1">
      <c r="A5" s="29"/>
      <c r="B5" s="49"/>
      <c r="C5" s="21" t="s">
        <v>12</v>
      </c>
      <c r="D5" s="55" t="s">
        <v>13</v>
      </c>
      <c r="E5" s="21"/>
      <c r="F5" s="21" t="s">
        <v>12</v>
      </c>
      <c r="G5" s="21" t="s">
        <v>13</v>
      </c>
      <c r="H5" s="21"/>
      <c r="I5" s="21" t="s">
        <v>12</v>
      </c>
      <c r="J5" s="21" t="s">
        <v>13</v>
      </c>
    </row>
    <row r="6" spans="1:10" ht="20.25" customHeight="1">
      <c r="A6" s="24" t="s">
        <v>3</v>
      </c>
      <c r="B6" s="27"/>
      <c r="C6" s="1"/>
      <c r="D6" s="56"/>
      <c r="E6" s="1"/>
      <c r="F6" s="1"/>
      <c r="G6" s="1"/>
      <c r="H6" s="1"/>
      <c r="I6" s="1"/>
      <c r="J6" s="1"/>
    </row>
    <row r="7" spans="1:10" ht="15.75" customHeight="1">
      <c r="A7" s="35" t="s">
        <v>74</v>
      </c>
      <c r="B7" s="27"/>
      <c r="C7" s="1">
        <v>97983</v>
      </c>
      <c r="D7" s="57">
        <f aca="true" t="shared" si="0" ref="D7:D16">(C7/$C$17)*100</f>
        <v>25.74597452282855</v>
      </c>
      <c r="E7" s="1"/>
      <c r="F7" s="1">
        <v>68064</v>
      </c>
      <c r="G7" s="1">
        <v>26</v>
      </c>
      <c r="H7" s="1"/>
      <c r="I7" s="1">
        <f aca="true" t="shared" si="1" ref="I7:I16">C7+F7</f>
        <v>166047</v>
      </c>
      <c r="J7" s="1">
        <f aca="true" t="shared" si="2" ref="J7:J16">(I7/$I$17)*100</f>
        <v>25.639176690394205</v>
      </c>
    </row>
    <row r="8" spans="1:10" ht="12.75">
      <c r="A8" s="35" t="s">
        <v>75</v>
      </c>
      <c r="B8" s="27"/>
      <c r="C8" s="1">
        <v>77878</v>
      </c>
      <c r="D8" s="57">
        <f t="shared" si="0"/>
        <v>20.46319263432271</v>
      </c>
      <c r="E8" s="1"/>
      <c r="F8" s="1">
        <v>54142</v>
      </c>
      <c r="G8" s="1">
        <v>20</v>
      </c>
      <c r="H8" s="1"/>
      <c r="I8" s="1">
        <f t="shared" si="1"/>
        <v>132020</v>
      </c>
      <c r="J8" s="1">
        <v>21</v>
      </c>
    </row>
    <row r="9" spans="1:10" ht="12.75">
      <c r="A9" s="35" t="s">
        <v>123</v>
      </c>
      <c r="B9" s="27"/>
      <c r="C9" s="1">
        <v>114328</v>
      </c>
      <c r="D9" s="57">
        <f t="shared" si="0"/>
        <v>30.040780290927437</v>
      </c>
      <c r="E9" s="1"/>
      <c r="F9" s="1">
        <v>75087</v>
      </c>
      <c r="G9" s="1">
        <f aca="true" t="shared" si="3" ref="G9:G14">(F9/$F$17)*100</f>
        <v>28.11678536925116</v>
      </c>
      <c r="H9" s="1"/>
      <c r="I9" s="1">
        <f t="shared" si="1"/>
        <v>189415</v>
      </c>
      <c r="J9" s="1">
        <f t="shared" si="2"/>
        <v>29.24740978645214</v>
      </c>
    </row>
    <row r="10" spans="1:10" ht="12.75">
      <c r="A10" s="35" t="s">
        <v>78</v>
      </c>
      <c r="B10" s="27"/>
      <c r="C10" s="1">
        <v>33784</v>
      </c>
      <c r="D10" s="57">
        <f t="shared" si="0"/>
        <v>8.877070545699151</v>
      </c>
      <c r="E10" s="1"/>
      <c r="F10" s="1">
        <v>24740</v>
      </c>
      <c r="G10" s="1">
        <f t="shared" si="3"/>
        <v>9.264043976124679</v>
      </c>
      <c r="H10" s="1"/>
      <c r="I10" s="1">
        <f t="shared" si="1"/>
        <v>58524</v>
      </c>
      <c r="J10" s="1">
        <f t="shared" si="2"/>
        <v>9.036641292095796</v>
      </c>
    </row>
    <row r="11" spans="1:10" ht="12.75">
      <c r="A11" s="35" t="s">
        <v>79</v>
      </c>
      <c r="B11" s="27"/>
      <c r="C11" s="1">
        <v>22235</v>
      </c>
      <c r="D11" s="57">
        <f t="shared" si="0"/>
        <v>5.842459850332128</v>
      </c>
      <c r="E11" s="1"/>
      <c r="F11" s="1">
        <v>17022</v>
      </c>
      <c r="G11" s="1">
        <f t="shared" si="3"/>
        <v>6.373991776943989</v>
      </c>
      <c r="H11" s="1"/>
      <c r="I11" s="1">
        <f t="shared" si="1"/>
        <v>39257</v>
      </c>
      <c r="J11" s="1">
        <f t="shared" si="2"/>
        <v>6.061640134027145</v>
      </c>
    </row>
    <row r="12" spans="1:10" ht="12.75">
      <c r="A12" s="35" t="s">
        <v>80</v>
      </c>
      <c r="B12" s="27"/>
      <c r="C12" s="1">
        <v>14287</v>
      </c>
      <c r="D12" s="57">
        <f t="shared" si="0"/>
        <v>3.7540464979399646</v>
      </c>
      <c r="E12" s="1"/>
      <c r="F12" s="1">
        <v>10862</v>
      </c>
      <c r="G12" s="1">
        <f t="shared" si="3"/>
        <v>4.067342185475597</v>
      </c>
      <c r="H12" s="1"/>
      <c r="I12" s="1">
        <f t="shared" si="1"/>
        <v>25149</v>
      </c>
      <c r="J12" s="1">
        <f t="shared" si="2"/>
        <v>3.8832357982181183</v>
      </c>
    </row>
    <row r="13" spans="1:10" ht="12.75">
      <c r="A13" s="35" t="s">
        <v>81</v>
      </c>
      <c r="B13" s="27"/>
      <c r="C13" s="1">
        <v>8533</v>
      </c>
      <c r="D13" s="57">
        <f t="shared" si="0"/>
        <v>2.2421277221895233</v>
      </c>
      <c r="E13" s="1"/>
      <c r="F13" s="1">
        <v>6838</v>
      </c>
      <c r="G13" s="1">
        <f t="shared" si="3"/>
        <v>2.56053082897092</v>
      </c>
      <c r="H13" s="1"/>
      <c r="I13" s="1">
        <f t="shared" si="1"/>
        <v>15371</v>
      </c>
      <c r="J13" s="1">
        <f t="shared" si="2"/>
        <v>2.3734230965211616</v>
      </c>
    </row>
    <row r="14" spans="1:10" ht="12.75">
      <c r="A14" s="35" t="s">
        <v>82</v>
      </c>
      <c r="B14" s="27"/>
      <c r="C14" s="1">
        <v>7527</v>
      </c>
      <c r="D14" s="57">
        <f t="shared" si="0"/>
        <v>1.9777915580593626</v>
      </c>
      <c r="E14" s="1"/>
      <c r="F14" s="1">
        <v>6198</v>
      </c>
      <c r="G14" s="1">
        <f t="shared" si="3"/>
        <v>2.320878923363814</v>
      </c>
      <c r="H14" s="1"/>
      <c r="I14" s="1">
        <f t="shared" si="1"/>
        <v>13725</v>
      </c>
      <c r="J14" s="1">
        <f t="shared" si="2"/>
        <v>2.1192656300665504</v>
      </c>
    </row>
    <row r="15" spans="1:10" ht="12.75">
      <c r="A15" s="35" t="s">
        <v>83</v>
      </c>
      <c r="B15" s="27"/>
      <c r="C15" s="1">
        <v>3904</v>
      </c>
      <c r="D15" s="57">
        <f t="shared" si="0"/>
        <v>1.0258135037416969</v>
      </c>
      <c r="E15" s="1"/>
      <c r="F15" s="1">
        <v>3916</v>
      </c>
      <c r="G15" s="1">
        <v>2</v>
      </c>
      <c r="H15" s="1"/>
      <c r="I15" s="1">
        <f t="shared" si="1"/>
        <v>7820</v>
      </c>
      <c r="J15" s="1">
        <f t="shared" si="2"/>
        <v>1.2074795793894664</v>
      </c>
    </row>
    <row r="16" spans="1:10" ht="12.75">
      <c r="A16" s="35" t="s">
        <v>84</v>
      </c>
      <c r="B16" s="27"/>
      <c r="C16" s="1">
        <v>117</v>
      </c>
      <c r="D16" s="57">
        <f t="shared" si="0"/>
        <v>0.030742873959471957</v>
      </c>
      <c r="E16" s="1"/>
      <c r="F16" s="1">
        <v>185</v>
      </c>
      <c r="G16" s="1">
        <f>(F16/$F$17)*100</f>
        <v>0.06927437896455398</v>
      </c>
      <c r="H16" s="1"/>
      <c r="I16" s="1">
        <f t="shared" si="1"/>
        <v>302</v>
      </c>
      <c r="J16" s="1">
        <f t="shared" si="2"/>
        <v>0.04663156431913284</v>
      </c>
    </row>
    <row r="17" spans="1:10" ht="15.75" customHeight="1">
      <c r="A17" s="36" t="s">
        <v>2</v>
      </c>
      <c r="B17" s="27"/>
      <c r="C17" s="58">
        <f>SUM(C7:C16)</f>
        <v>380576</v>
      </c>
      <c r="D17" s="59">
        <f>SUM(D7:D16)</f>
        <v>100.00000000000001</v>
      </c>
      <c r="E17" s="58"/>
      <c r="F17" s="58">
        <f>SUM(F7:F16)</f>
        <v>267054</v>
      </c>
      <c r="G17" s="58">
        <v>100</v>
      </c>
      <c r="H17" s="58"/>
      <c r="I17" s="58">
        <f>SUM(I7:I16)</f>
        <v>647630</v>
      </c>
      <c r="J17" s="58">
        <v>100</v>
      </c>
    </row>
    <row r="18" spans="1:10" ht="12.75" customHeight="1">
      <c r="A18" s="35"/>
      <c r="B18" s="27"/>
      <c r="C18" s="1"/>
      <c r="D18" s="56"/>
      <c r="E18" s="1"/>
      <c r="F18" s="1"/>
      <c r="G18" s="5"/>
      <c r="H18" s="1"/>
      <c r="I18" s="1"/>
      <c r="J18" s="1"/>
    </row>
    <row r="19" spans="1:10" ht="20.25" customHeight="1">
      <c r="A19" s="60" t="s">
        <v>55</v>
      </c>
      <c r="B19" s="27"/>
      <c r="C19" s="1"/>
      <c r="D19" s="56"/>
      <c r="E19" s="1"/>
      <c r="F19" s="1"/>
      <c r="G19" s="1"/>
      <c r="H19" s="1"/>
      <c r="I19" s="1"/>
      <c r="J19" s="1"/>
    </row>
    <row r="20" spans="1:10" ht="15.75" customHeight="1">
      <c r="A20" s="35" t="s">
        <v>74</v>
      </c>
      <c r="B20" s="27"/>
      <c r="C20" s="1">
        <v>102</v>
      </c>
      <c r="D20" s="1">
        <f>(C20/$C$30)*100</f>
        <v>58.285714285714285</v>
      </c>
      <c r="E20" s="1"/>
      <c r="F20" s="1">
        <v>49</v>
      </c>
      <c r="G20" s="1">
        <f>(F20/$F$30)*100</f>
        <v>67.12328767123287</v>
      </c>
      <c r="H20" s="1"/>
      <c r="I20" s="1">
        <f>C20+F20</f>
        <v>151</v>
      </c>
      <c r="J20" s="1">
        <f>(I20/$I$30)*100</f>
        <v>60.88709677419355</v>
      </c>
    </row>
    <row r="21" spans="1:10" ht="12.75">
      <c r="A21" s="35" t="s">
        <v>75</v>
      </c>
      <c r="B21" s="27"/>
      <c r="C21" s="1">
        <v>61</v>
      </c>
      <c r="D21" s="1">
        <f>(C21/$C$30)*100</f>
        <v>34.85714285714286</v>
      </c>
      <c r="E21" s="1"/>
      <c r="F21" s="1">
        <v>21</v>
      </c>
      <c r="G21" s="1">
        <f>(F21/$F$30)*100</f>
        <v>28.767123287671232</v>
      </c>
      <c r="H21" s="1"/>
      <c r="I21" s="1">
        <f>C21+F21</f>
        <v>82</v>
      </c>
      <c r="J21" s="1">
        <f>(I21/$I$30)*100</f>
        <v>33.064516129032256</v>
      </c>
    </row>
    <row r="22" spans="1:10" ht="12.75">
      <c r="A22" s="35" t="s">
        <v>123</v>
      </c>
      <c r="B22" s="27"/>
      <c r="C22" s="1">
        <v>12</v>
      </c>
      <c r="D22" s="1">
        <f>(C22/$C$30)*100</f>
        <v>6.857142857142858</v>
      </c>
      <c r="E22" s="1"/>
      <c r="F22" s="1">
        <v>3</v>
      </c>
      <c r="G22" s="1">
        <f>(F22/$F$30)*100</f>
        <v>4.10958904109589</v>
      </c>
      <c r="H22" s="1"/>
      <c r="I22" s="1">
        <f>C22+F22</f>
        <v>15</v>
      </c>
      <c r="J22" s="1">
        <f>(I22/$I$30)*100</f>
        <v>6.048387096774194</v>
      </c>
    </row>
    <row r="23" spans="1:10" ht="12.75">
      <c r="A23" s="35" t="s">
        <v>78</v>
      </c>
      <c r="B23" s="27"/>
      <c r="C23" s="1">
        <v>0</v>
      </c>
      <c r="D23" s="57">
        <f aca="true" t="shared" si="4" ref="D23:D29">(C23/$C$17)*100</f>
        <v>0</v>
      </c>
      <c r="E23" s="1"/>
      <c r="F23" s="1">
        <v>0</v>
      </c>
      <c r="G23" s="1">
        <f aca="true" t="shared" si="5" ref="G23:G29">(F23/$F$17)*100</f>
        <v>0</v>
      </c>
      <c r="H23" s="1"/>
      <c r="I23" s="1">
        <f aca="true" t="shared" si="6" ref="I23:I29">C23+F23</f>
        <v>0</v>
      </c>
      <c r="J23" s="1">
        <f aca="true" t="shared" si="7" ref="J23:J29">(I23/$I$17)*100</f>
        <v>0</v>
      </c>
    </row>
    <row r="24" spans="1:10" ht="12.75">
      <c r="A24" s="35" t="s">
        <v>79</v>
      </c>
      <c r="B24" s="27"/>
      <c r="C24" s="1">
        <v>0</v>
      </c>
      <c r="D24" s="57">
        <f t="shared" si="4"/>
        <v>0</v>
      </c>
      <c r="E24" s="1"/>
      <c r="F24" s="1">
        <v>0</v>
      </c>
      <c r="G24" s="1">
        <f t="shared" si="5"/>
        <v>0</v>
      </c>
      <c r="H24" s="1"/>
      <c r="I24" s="1">
        <f t="shared" si="6"/>
        <v>0</v>
      </c>
      <c r="J24" s="1">
        <f t="shared" si="7"/>
        <v>0</v>
      </c>
    </row>
    <row r="25" spans="1:10" ht="12.75">
      <c r="A25" s="35" t="s">
        <v>80</v>
      </c>
      <c r="B25" s="27"/>
      <c r="C25" s="1">
        <v>0</v>
      </c>
      <c r="D25" s="57">
        <f t="shared" si="4"/>
        <v>0</v>
      </c>
      <c r="E25" s="1"/>
      <c r="F25" s="1">
        <v>0</v>
      </c>
      <c r="G25" s="1">
        <f t="shared" si="5"/>
        <v>0</v>
      </c>
      <c r="H25" s="1"/>
      <c r="I25" s="1">
        <f t="shared" si="6"/>
        <v>0</v>
      </c>
      <c r="J25" s="1">
        <f t="shared" si="7"/>
        <v>0</v>
      </c>
    </row>
    <row r="26" spans="1:10" ht="12.75">
      <c r="A26" s="35" t="s">
        <v>81</v>
      </c>
      <c r="B26" s="27"/>
      <c r="C26" s="1">
        <v>0</v>
      </c>
      <c r="D26" s="57">
        <f t="shared" si="4"/>
        <v>0</v>
      </c>
      <c r="E26" s="1"/>
      <c r="F26" s="1">
        <v>0</v>
      </c>
      <c r="G26" s="1">
        <f t="shared" si="5"/>
        <v>0</v>
      </c>
      <c r="H26" s="1"/>
      <c r="I26" s="1">
        <f t="shared" si="6"/>
        <v>0</v>
      </c>
      <c r="J26" s="1">
        <f t="shared" si="7"/>
        <v>0</v>
      </c>
    </row>
    <row r="27" spans="1:10" ht="12.75">
      <c r="A27" s="35" t="s">
        <v>82</v>
      </c>
      <c r="B27" s="27"/>
      <c r="C27" s="1">
        <v>0</v>
      </c>
      <c r="D27" s="57">
        <f t="shared" si="4"/>
        <v>0</v>
      </c>
      <c r="E27" s="1"/>
      <c r="F27" s="1">
        <v>0</v>
      </c>
      <c r="G27" s="1">
        <f t="shared" si="5"/>
        <v>0</v>
      </c>
      <c r="H27" s="1"/>
      <c r="I27" s="1">
        <f t="shared" si="6"/>
        <v>0</v>
      </c>
      <c r="J27" s="1">
        <f t="shared" si="7"/>
        <v>0</v>
      </c>
    </row>
    <row r="28" spans="1:10" ht="12.75">
      <c r="A28" s="35" t="s">
        <v>83</v>
      </c>
      <c r="B28" s="27"/>
      <c r="C28" s="1">
        <v>0</v>
      </c>
      <c r="D28" s="57">
        <f t="shared" si="4"/>
        <v>0</v>
      </c>
      <c r="E28" s="1"/>
      <c r="F28" s="1">
        <v>0</v>
      </c>
      <c r="G28" s="1">
        <f t="shared" si="5"/>
        <v>0</v>
      </c>
      <c r="H28" s="1"/>
      <c r="I28" s="1">
        <f t="shared" si="6"/>
        <v>0</v>
      </c>
      <c r="J28" s="1">
        <f t="shared" si="7"/>
        <v>0</v>
      </c>
    </row>
    <row r="29" spans="1:10" ht="12.75">
      <c r="A29" s="35" t="s">
        <v>84</v>
      </c>
      <c r="B29" s="27"/>
      <c r="C29" s="1">
        <v>0</v>
      </c>
      <c r="D29" s="57">
        <f t="shared" si="4"/>
        <v>0</v>
      </c>
      <c r="E29" s="1"/>
      <c r="F29" s="1">
        <v>0</v>
      </c>
      <c r="G29" s="1">
        <f t="shared" si="5"/>
        <v>0</v>
      </c>
      <c r="H29" s="1"/>
      <c r="I29" s="1">
        <f t="shared" si="6"/>
        <v>0</v>
      </c>
      <c r="J29" s="1">
        <f t="shared" si="7"/>
        <v>0</v>
      </c>
    </row>
    <row r="30" spans="1:10" ht="15.75" customHeight="1">
      <c r="A30" s="36" t="s">
        <v>2</v>
      </c>
      <c r="B30" s="27"/>
      <c r="C30" s="1">
        <f>SUM(C20:C29)</f>
        <v>175</v>
      </c>
      <c r="D30" s="57">
        <f>SUM(D20:D29)</f>
        <v>100</v>
      </c>
      <c r="E30" s="1"/>
      <c r="F30" s="1">
        <f>SUM(F20:F29)</f>
        <v>73</v>
      </c>
      <c r="G30" s="1">
        <f>SUM(G20:G29)</f>
        <v>100</v>
      </c>
      <c r="H30" s="1"/>
      <c r="I30" s="1">
        <f>SUM(I20:I29)</f>
        <v>248</v>
      </c>
      <c r="J30" s="1">
        <f>SUM(J20:J29)</f>
        <v>100</v>
      </c>
    </row>
    <row r="31" spans="1:10" ht="12.75" customHeight="1">
      <c r="A31" s="35"/>
      <c r="B31" s="27"/>
      <c r="C31" s="1"/>
      <c r="D31" s="56"/>
      <c r="E31" s="1"/>
      <c r="F31" s="1"/>
      <c r="G31" s="1"/>
      <c r="H31" s="1"/>
      <c r="I31" s="1"/>
      <c r="J31" s="1"/>
    </row>
    <row r="32" spans="1:10" ht="21" customHeight="1">
      <c r="A32" s="61" t="s">
        <v>7</v>
      </c>
      <c r="B32" s="27"/>
      <c r="C32" s="1"/>
      <c r="D32" s="56"/>
      <c r="E32" s="1"/>
      <c r="F32" s="1"/>
      <c r="G32" s="1"/>
      <c r="H32" s="1"/>
      <c r="I32" s="1"/>
      <c r="J32" s="1"/>
    </row>
    <row r="33" spans="1:10" ht="15.75" customHeight="1">
      <c r="A33" s="35" t="s">
        <v>74</v>
      </c>
      <c r="B33" s="27"/>
      <c r="C33" s="1">
        <v>98085</v>
      </c>
      <c r="D33" s="1">
        <f aca="true" t="shared" si="8" ref="D33:D40">(C33/$C$44)*100</f>
        <v>25.760930371817803</v>
      </c>
      <c r="E33" s="1"/>
      <c r="F33" s="1">
        <v>68113</v>
      </c>
      <c r="G33" s="1">
        <v>26</v>
      </c>
      <c r="H33" s="1"/>
      <c r="I33" s="1">
        <v>166198</v>
      </c>
      <c r="J33" s="1">
        <f aca="true" t="shared" si="9" ref="J33:J43">(I33/$I$44)*100</f>
        <v>25.652669175369436</v>
      </c>
    </row>
    <row r="34" spans="1:10" ht="12.75">
      <c r="A34" s="35" t="s">
        <v>75</v>
      </c>
      <c r="B34" s="27"/>
      <c r="C34" s="1">
        <v>77939</v>
      </c>
      <c r="D34" s="1">
        <f t="shared" si="8"/>
        <v>20.469808352440307</v>
      </c>
      <c r="E34" s="1"/>
      <c r="F34" s="1">
        <v>54163</v>
      </c>
      <c r="G34" s="1">
        <v>20</v>
      </c>
      <c r="H34" s="1"/>
      <c r="I34" s="1">
        <v>132102</v>
      </c>
      <c r="J34" s="1">
        <f t="shared" si="9"/>
        <v>20.389949959714638</v>
      </c>
    </row>
    <row r="35" spans="1:10" ht="12.75">
      <c r="A35" s="35" t="s">
        <v>76</v>
      </c>
      <c r="B35" s="27"/>
      <c r="C35" s="1">
        <v>65497</v>
      </c>
      <c r="D35" s="1">
        <f t="shared" si="8"/>
        <v>17.2020559368196</v>
      </c>
      <c r="E35" s="1"/>
      <c r="F35" s="1">
        <v>41914</v>
      </c>
      <c r="G35" s="1">
        <f aca="true" t="shared" si="10" ref="G35:G43">(F35/$F$44)*100</f>
        <v>15.690663991285044</v>
      </c>
      <c r="H35" s="1"/>
      <c r="I35" s="1">
        <v>107411</v>
      </c>
      <c r="J35" s="1">
        <v>17</v>
      </c>
    </row>
    <row r="36" spans="1:10" ht="12.75">
      <c r="A36" s="35" t="s">
        <v>77</v>
      </c>
      <c r="B36" s="27"/>
      <c r="C36" s="1">
        <v>48843</v>
      </c>
      <c r="D36" s="1">
        <f t="shared" si="8"/>
        <v>12.82806873783654</v>
      </c>
      <c r="E36" s="1"/>
      <c r="F36" s="1">
        <v>33176</v>
      </c>
      <c r="G36" s="1">
        <f t="shared" si="10"/>
        <v>12.419560733284168</v>
      </c>
      <c r="H36" s="1"/>
      <c r="I36" s="1">
        <v>82019</v>
      </c>
      <c r="J36" s="1">
        <f t="shared" si="9"/>
        <v>12.659636536508417</v>
      </c>
    </row>
    <row r="37" spans="1:10" ht="12.75">
      <c r="A37" s="35" t="s">
        <v>78</v>
      </c>
      <c r="B37" s="27"/>
      <c r="C37" s="1">
        <v>33784</v>
      </c>
      <c r="D37" s="1">
        <f t="shared" si="8"/>
        <v>8.872990484594919</v>
      </c>
      <c r="E37" s="1"/>
      <c r="F37" s="1">
        <v>24740</v>
      </c>
      <c r="G37" s="1">
        <f t="shared" si="10"/>
        <v>9.261512314367323</v>
      </c>
      <c r="H37" s="1"/>
      <c r="I37" s="1">
        <v>58524</v>
      </c>
      <c r="J37" s="1">
        <f t="shared" si="9"/>
        <v>9.033182173186926</v>
      </c>
    </row>
    <row r="38" spans="1:10" ht="12.75">
      <c r="A38" s="35" t="s">
        <v>79</v>
      </c>
      <c r="B38" s="27"/>
      <c r="C38" s="1">
        <v>22235</v>
      </c>
      <c r="D38" s="1">
        <f t="shared" si="8"/>
        <v>5.839774550821928</v>
      </c>
      <c r="E38" s="1"/>
      <c r="F38" s="1">
        <v>17022</v>
      </c>
      <c r="G38" s="1">
        <f t="shared" si="10"/>
        <v>6.372249903603904</v>
      </c>
      <c r="H38" s="1"/>
      <c r="I38" s="1">
        <v>39257</v>
      </c>
      <c r="J38" s="1">
        <f t="shared" si="9"/>
        <v>6.059319810211182</v>
      </c>
    </row>
    <row r="39" spans="1:10" ht="12.75">
      <c r="A39" s="35" t="s">
        <v>80</v>
      </c>
      <c r="B39" s="27"/>
      <c r="C39" s="1">
        <v>14287</v>
      </c>
      <c r="D39" s="1">
        <f t="shared" si="8"/>
        <v>3.752321070726013</v>
      </c>
      <c r="E39" s="1"/>
      <c r="F39" s="1">
        <v>10862</v>
      </c>
      <c r="G39" s="1">
        <f t="shared" si="10"/>
        <v>4.066230669307109</v>
      </c>
      <c r="H39" s="1"/>
      <c r="I39" s="1">
        <v>25149</v>
      </c>
      <c r="J39" s="1">
        <f t="shared" si="9"/>
        <v>3.881749341697048</v>
      </c>
    </row>
    <row r="40" spans="1:10" ht="12.75">
      <c r="A40" s="35" t="s">
        <v>81</v>
      </c>
      <c r="B40" s="27"/>
      <c r="C40" s="1">
        <v>8533</v>
      </c>
      <c r="D40" s="1">
        <f t="shared" si="8"/>
        <v>2.241097200007354</v>
      </c>
      <c r="E40" s="1"/>
      <c r="F40" s="1">
        <v>6838</v>
      </c>
      <c r="G40" s="1">
        <f t="shared" si="10"/>
        <v>2.5598310915781632</v>
      </c>
      <c r="H40" s="1"/>
      <c r="I40" s="1">
        <v>15371</v>
      </c>
      <c r="J40" s="1">
        <f t="shared" si="9"/>
        <v>2.3725145783619754</v>
      </c>
    </row>
    <row r="41" spans="1:10" ht="12.75">
      <c r="A41" s="35" t="s">
        <v>82</v>
      </c>
      <c r="B41" s="27"/>
      <c r="C41" s="1">
        <v>7527</v>
      </c>
      <c r="D41" s="1">
        <f>(C41/$C$44)*100</f>
        <v>1.9768825295271713</v>
      </c>
      <c r="E41" s="1"/>
      <c r="F41" s="1">
        <v>6198</v>
      </c>
      <c r="G41" s="1">
        <f t="shared" si="10"/>
        <v>2.3202446776252494</v>
      </c>
      <c r="H41" s="1"/>
      <c r="I41" s="1">
        <v>13725</v>
      </c>
      <c r="J41" s="1">
        <f t="shared" si="9"/>
        <v>2.118454400365501</v>
      </c>
    </row>
    <row r="42" spans="1:10" ht="12.75">
      <c r="A42" s="35" t="s">
        <v>83</v>
      </c>
      <c r="B42" s="27"/>
      <c r="C42" s="1">
        <v>3904</v>
      </c>
      <c r="D42" s="1">
        <f>(C42/$C$44)*100</f>
        <v>1.0253420214260762</v>
      </c>
      <c r="E42" s="1"/>
      <c r="F42" s="1">
        <v>3916</v>
      </c>
      <c r="G42" s="1">
        <v>2</v>
      </c>
      <c r="H42" s="1"/>
      <c r="I42" s="1">
        <v>7820</v>
      </c>
      <c r="J42" s="1">
        <f t="shared" si="9"/>
        <v>1.2070173705543328</v>
      </c>
    </row>
    <row r="43" spans="1:10" ht="12.75">
      <c r="A43" s="35" t="s">
        <v>84</v>
      </c>
      <c r="B43" s="27"/>
      <c r="C43" s="1">
        <v>117</v>
      </c>
      <c r="D43" s="1">
        <f>(C43/$C$44)*100</f>
        <v>0.030728743982287636</v>
      </c>
      <c r="E43" s="1"/>
      <c r="F43" s="1">
        <v>185</v>
      </c>
      <c r="G43" s="1">
        <f t="shared" si="10"/>
        <v>0.06925544778326413</v>
      </c>
      <c r="H43" s="1"/>
      <c r="I43" s="1">
        <v>302</v>
      </c>
      <c r="J43" s="1">
        <f t="shared" si="9"/>
        <v>0.046613714310410295</v>
      </c>
    </row>
    <row r="44" spans="1:10" ht="15.75" customHeight="1">
      <c r="A44" s="37" t="s">
        <v>2</v>
      </c>
      <c r="B44" s="49"/>
      <c r="C44" s="28">
        <f>SUM(C33:C43)</f>
        <v>380751</v>
      </c>
      <c r="D44" s="28">
        <f>SUM(D33:D43)</f>
        <v>100.00000000000001</v>
      </c>
      <c r="E44" s="28"/>
      <c r="F44" s="28">
        <f>SUM(F33:F43)</f>
        <v>267127</v>
      </c>
      <c r="G44" s="28">
        <v>100</v>
      </c>
      <c r="H44" s="28"/>
      <c r="I44" s="28">
        <f>SUM(I33:I43)</f>
        <v>647878</v>
      </c>
      <c r="J44" s="28">
        <f>SUM(J33:J43)</f>
        <v>100.42110706027988</v>
      </c>
    </row>
    <row r="45" spans="1:7" ht="24" customHeight="1">
      <c r="A45" s="86"/>
      <c r="D45" s="88"/>
      <c r="G45" s="88"/>
    </row>
    <row r="46" spans="1:10" ht="15.75" customHeight="1">
      <c r="A46" s="118" t="s">
        <v>85</v>
      </c>
      <c r="B46" s="118"/>
      <c r="C46" s="118"/>
      <c r="D46" s="118"/>
      <c r="E46" s="118"/>
      <c r="F46" s="118"/>
      <c r="G46" s="118"/>
      <c r="H46" s="118"/>
      <c r="I46" s="118"/>
      <c r="J46" s="118"/>
    </row>
  </sheetData>
  <mergeCells count="3">
    <mergeCell ref="A46:J46"/>
    <mergeCell ref="A1:K1"/>
    <mergeCell ref="A3:K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6"/>
  <sheetViews>
    <sheetView workbookViewId="0" topLeftCell="A1">
      <selection activeCell="A1" sqref="A1:M1"/>
    </sheetView>
  </sheetViews>
  <sheetFormatPr defaultColWidth="9.140625" defaultRowHeight="12.75"/>
  <cols>
    <col min="1" max="1" width="21.57421875" style="0" customWidth="1"/>
    <col min="2" max="2" width="6.421875" style="0" customWidth="1"/>
    <col min="3" max="5" width="6.7109375" style="0" customWidth="1"/>
    <col min="6" max="6" width="1.7109375" style="0" customWidth="1"/>
    <col min="7" max="7" width="6.57421875" style="0" bestFit="1" customWidth="1"/>
    <col min="8" max="9" width="6.7109375" style="0" customWidth="1"/>
    <col min="10" max="10" width="1.7109375" style="0" customWidth="1"/>
    <col min="11" max="13" width="6.7109375" style="0" customWidth="1"/>
    <col min="14" max="14" width="1.8515625" style="0" customWidth="1"/>
  </cols>
  <sheetData>
    <row r="1" spans="1:13" ht="26.25" customHeight="1">
      <c r="A1" s="116" t="s">
        <v>146</v>
      </c>
      <c r="B1" s="116"/>
      <c r="C1" s="108"/>
      <c r="D1" s="108"/>
      <c r="E1" s="108"/>
      <c r="F1" s="108"/>
      <c r="G1" s="108"/>
      <c r="H1" s="108"/>
      <c r="I1" s="108"/>
      <c r="J1" s="108"/>
      <c r="K1" s="108"/>
      <c r="L1" s="108"/>
      <c r="M1" s="108"/>
    </row>
    <row r="2" spans="1:13" ht="12.75" customHeight="1">
      <c r="A2" s="74"/>
      <c r="B2" s="74"/>
      <c r="C2" s="50"/>
      <c r="D2" s="50"/>
      <c r="E2" s="50"/>
      <c r="F2" s="50"/>
      <c r="G2" s="50"/>
      <c r="H2" s="50"/>
      <c r="I2" s="50"/>
      <c r="J2" s="50"/>
      <c r="K2" s="50"/>
      <c r="L2" s="50"/>
      <c r="M2" s="50"/>
    </row>
    <row r="3" spans="1:13" ht="42" customHeight="1">
      <c r="A3" s="117" t="s">
        <v>135</v>
      </c>
      <c r="B3" s="117"/>
      <c r="C3" s="108"/>
      <c r="D3" s="108"/>
      <c r="E3" s="108"/>
      <c r="F3" s="108"/>
      <c r="G3" s="108"/>
      <c r="H3" s="108"/>
      <c r="I3" s="108"/>
      <c r="J3" s="108"/>
      <c r="K3" s="108"/>
      <c r="L3" s="108"/>
      <c r="M3" s="108"/>
    </row>
    <row r="4" spans="1:13" ht="15.75" customHeight="1">
      <c r="A4" s="30" t="s">
        <v>11</v>
      </c>
      <c r="B4" s="30"/>
      <c r="C4" s="111">
        <v>39083</v>
      </c>
      <c r="D4" s="112"/>
      <c r="E4" s="112"/>
      <c r="F4" s="20"/>
      <c r="G4" s="111">
        <v>39448</v>
      </c>
      <c r="H4" s="112"/>
      <c r="I4" s="112"/>
      <c r="J4" s="20"/>
      <c r="K4" s="111">
        <v>39814</v>
      </c>
      <c r="L4" s="112"/>
      <c r="M4" s="112"/>
    </row>
    <row r="5" spans="1:13" ht="15.75" customHeight="1">
      <c r="A5" s="29"/>
      <c r="B5" s="29"/>
      <c r="C5" s="21" t="s">
        <v>1</v>
      </c>
      <c r="D5" s="21" t="s">
        <v>0</v>
      </c>
      <c r="E5" s="21" t="s">
        <v>2</v>
      </c>
      <c r="F5" s="21"/>
      <c r="G5" s="21" t="s">
        <v>1</v>
      </c>
      <c r="H5" s="21" t="s">
        <v>0</v>
      </c>
      <c r="I5" s="21" t="s">
        <v>2</v>
      </c>
      <c r="J5" s="21"/>
      <c r="K5" s="21" t="s">
        <v>1</v>
      </c>
      <c r="L5" s="21" t="s">
        <v>0</v>
      </c>
      <c r="M5" s="21" t="s">
        <v>2</v>
      </c>
    </row>
    <row r="6" spans="1:13" ht="20.25" customHeight="1">
      <c r="A6" s="121" t="s">
        <v>8</v>
      </c>
      <c r="B6" s="121"/>
      <c r="C6" s="5"/>
      <c r="D6" s="5"/>
      <c r="E6" s="5"/>
      <c r="F6" s="5"/>
      <c r="G6" s="5"/>
      <c r="H6" s="5"/>
      <c r="I6" s="5"/>
      <c r="J6" s="5"/>
      <c r="K6" s="5"/>
      <c r="L6" s="5"/>
      <c r="M6" s="5"/>
    </row>
    <row r="7" spans="1:14" ht="15.75" customHeight="1">
      <c r="A7" s="35" t="s">
        <v>74</v>
      </c>
      <c r="B7" s="35"/>
      <c r="C7" s="1">
        <v>2062</v>
      </c>
      <c r="D7" s="1">
        <v>1330</v>
      </c>
      <c r="E7" s="1">
        <f>C7+D7</f>
        <v>3392</v>
      </c>
      <c r="F7" s="1"/>
      <c r="G7" s="84">
        <v>817</v>
      </c>
      <c r="H7" s="84">
        <v>521</v>
      </c>
      <c r="I7" s="1">
        <f>G7+H7</f>
        <v>1338</v>
      </c>
      <c r="J7" s="5"/>
      <c r="K7" s="84">
        <v>288</v>
      </c>
      <c r="L7" s="84">
        <v>169</v>
      </c>
      <c r="M7" s="1">
        <f aca="true" t="shared" si="0" ref="M7:M12">K7+L7</f>
        <v>457</v>
      </c>
      <c r="N7" s="2"/>
    </row>
    <row r="8" spans="1:13" ht="12" customHeight="1">
      <c r="A8" s="35" t="s">
        <v>75</v>
      </c>
      <c r="B8" s="35"/>
      <c r="C8" s="1">
        <v>2217</v>
      </c>
      <c r="D8" s="1">
        <v>1954</v>
      </c>
      <c r="E8" s="1">
        <f>C8+D8</f>
        <v>4171</v>
      </c>
      <c r="F8" s="1"/>
      <c r="G8" s="84">
        <v>697</v>
      </c>
      <c r="H8" s="84">
        <v>527</v>
      </c>
      <c r="I8" s="1">
        <f>G8+H8</f>
        <v>1224</v>
      </c>
      <c r="J8" s="5"/>
      <c r="K8" s="84">
        <v>179</v>
      </c>
      <c r="L8" s="84">
        <v>105</v>
      </c>
      <c r="M8" s="1">
        <f t="shared" si="0"/>
        <v>284</v>
      </c>
    </row>
    <row r="9" spans="1:17" ht="12" customHeight="1">
      <c r="A9" s="35" t="s">
        <v>76</v>
      </c>
      <c r="B9" s="35"/>
      <c r="C9" s="1">
        <v>663</v>
      </c>
      <c r="D9" s="1">
        <v>517</v>
      </c>
      <c r="E9" s="1">
        <f>C9+D9</f>
        <v>1180</v>
      </c>
      <c r="F9" s="1"/>
      <c r="G9" s="84">
        <v>172</v>
      </c>
      <c r="H9" s="84">
        <v>86</v>
      </c>
      <c r="I9" s="1">
        <f>G9+H9</f>
        <v>258</v>
      </c>
      <c r="J9" s="5"/>
      <c r="K9" s="84">
        <v>38</v>
      </c>
      <c r="L9" s="84">
        <v>26</v>
      </c>
      <c r="M9" s="1">
        <f t="shared" si="0"/>
        <v>64</v>
      </c>
      <c r="Q9" s="90"/>
    </row>
    <row r="10" spans="1:13" ht="12" customHeight="1">
      <c r="A10" s="35" t="s">
        <v>124</v>
      </c>
      <c r="B10" s="35"/>
      <c r="C10" s="1">
        <v>314</v>
      </c>
      <c r="D10" s="1">
        <v>213</v>
      </c>
      <c r="E10" s="1">
        <f>C10+D10</f>
        <v>527</v>
      </c>
      <c r="F10" s="1"/>
      <c r="G10" s="84">
        <v>83</v>
      </c>
      <c r="H10" s="84">
        <v>56</v>
      </c>
      <c r="I10" s="1">
        <f>G10+H10</f>
        <v>139</v>
      </c>
      <c r="J10" s="5"/>
      <c r="K10" s="84">
        <v>29</v>
      </c>
      <c r="L10" s="84">
        <v>11</v>
      </c>
      <c r="M10" s="1">
        <f t="shared" si="0"/>
        <v>40</v>
      </c>
    </row>
    <row r="11" spans="1:13" ht="12" customHeight="1">
      <c r="A11" s="35" t="s">
        <v>84</v>
      </c>
      <c r="B11" s="35"/>
      <c r="C11" s="89">
        <v>0</v>
      </c>
      <c r="D11" s="89">
        <v>0</v>
      </c>
      <c r="E11" s="89">
        <f>C11+D11</f>
        <v>0</v>
      </c>
      <c r="F11" s="1"/>
      <c r="G11" s="89">
        <v>0</v>
      </c>
      <c r="H11" s="89">
        <v>0</v>
      </c>
      <c r="I11" s="89">
        <f>G11+H11</f>
        <v>0</v>
      </c>
      <c r="J11" s="5"/>
      <c r="K11" s="83">
        <v>0</v>
      </c>
      <c r="L11" s="83">
        <v>0</v>
      </c>
      <c r="M11" s="1">
        <f t="shared" si="0"/>
        <v>0</v>
      </c>
    </row>
    <row r="12" spans="1:13" ht="15" customHeight="1">
      <c r="A12" s="36" t="s">
        <v>2</v>
      </c>
      <c r="B12" s="36"/>
      <c r="C12" s="1">
        <f>SUM(C7:C11)</f>
        <v>5256</v>
      </c>
      <c r="D12" s="1">
        <f>SUM(D7:D11)</f>
        <v>4014</v>
      </c>
      <c r="E12" s="1">
        <f>SUM(E7:E11)</f>
        <v>9270</v>
      </c>
      <c r="F12" s="1"/>
      <c r="G12" s="83">
        <f>SUM(G7:G11)</f>
        <v>1769</v>
      </c>
      <c r="H12" s="83">
        <f>SUM(H7:H11)</f>
        <v>1190</v>
      </c>
      <c r="I12" s="1">
        <f>SUM(I7:I11)</f>
        <v>2959</v>
      </c>
      <c r="J12" s="5"/>
      <c r="K12" s="83">
        <f>SUM(K7:K11)</f>
        <v>534</v>
      </c>
      <c r="L12" s="83">
        <f>SUM(L7:L11)</f>
        <v>311</v>
      </c>
      <c r="M12" s="1">
        <f t="shared" si="0"/>
        <v>845</v>
      </c>
    </row>
    <row r="13" spans="1:13" ht="15" customHeight="1">
      <c r="A13" s="36"/>
      <c r="B13" s="36"/>
      <c r="C13" s="5"/>
      <c r="D13" s="5"/>
      <c r="E13" s="1"/>
      <c r="F13" s="5"/>
      <c r="G13" s="5"/>
      <c r="H13" s="5"/>
      <c r="I13" s="5"/>
      <c r="J13" s="5"/>
      <c r="K13" s="5"/>
      <c r="L13" s="5"/>
      <c r="M13" s="5"/>
    </row>
    <row r="14" spans="1:13" ht="20.25" customHeight="1">
      <c r="A14" s="122" t="s">
        <v>9</v>
      </c>
      <c r="B14" s="122"/>
      <c r="C14" s="5"/>
      <c r="D14" s="5"/>
      <c r="E14" s="1"/>
      <c r="F14" s="5"/>
      <c r="G14" s="5"/>
      <c r="H14" s="5"/>
      <c r="I14" s="5"/>
      <c r="J14" s="5"/>
      <c r="K14" s="5"/>
      <c r="L14" s="5"/>
      <c r="M14" s="5"/>
    </row>
    <row r="15" spans="1:13" ht="15" customHeight="1">
      <c r="A15" s="35" t="s">
        <v>74</v>
      </c>
      <c r="B15" s="35"/>
      <c r="C15" s="1">
        <v>108940</v>
      </c>
      <c r="D15" s="1">
        <v>73770</v>
      </c>
      <c r="E15" s="1">
        <f>C15+D15</f>
        <v>182710</v>
      </c>
      <c r="F15" s="1"/>
      <c r="G15" s="83">
        <v>103712</v>
      </c>
      <c r="H15" s="83">
        <v>71044</v>
      </c>
      <c r="I15" s="1">
        <f>G15+H15</f>
        <v>174756</v>
      </c>
      <c r="J15" s="5"/>
      <c r="K15" s="83">
        <v>97695</v>
      </c>
      <c r="L15" s="83">
        <v>67895</v>
      </c>
      <c r="M15" s="1">
        <f aca="true" t="shared" si="1" ref="M15:M20">K15+L15</f>
        <v>165590</v>
      </c>
    </row>
    <row r="16" spans="1:13" ht="12" customHeight="1">
      <c r="A16" s="35" t="s">
        <v>75</v>
      </c>
      <c r="B16" s="35"/>
      <c r="C16" s="1">
        <v>85050</v>
      </c>
      <c r="D16" s="1">
        <v>58685</v>
      </c>
      <c r="E16" s="1">
        <f>C16+D16</f>
        <v>143735</v>
      </c>
      <c r="F16" s="1"/>
      <c r="G16" s="83">
        <v>81969</v>
      </c>
      <c r="H16" s="83">
        <v>57227</v>
      </c>
      <c r="I16" s="1">
        <f>G16+H16</f>
        <v>139196</v>
      </c>
      <c r="J16" s="5"/>
      <c r="K16" s="83">
        <v>77699</v>
      </c>
      <c r="L16" s="83">
        <v>54037</v>
      </c>
      <c r="M16" s="1">
        <f t="shared" si="1"/>
        <v>131736</v>
      </c>
    </row>
    <row r="17" spans="1:13" ht="12" customHeight="1">
      <c r="A17" s="35" t="s">
        <v>76</v>
      </c>
      <c r="B17" s="35"/>
      <c r="C17" s="1">
        <v>70555</v>
      </c>
      <c r="D17" s="1">
        <v>46875</v>
      </c>
      <c r="E17" s="1">
        <f>C17+D17</f>
        <v>117430</v>
      </c>
      <c r="F17" s="1"/>
      <c r="G17" s="83">
        <v>68345</v>
      </c>
      <c r="H17" s="83">
        <v>44731</v>
      </c>
      <c r="I17" s="1">
        <f>G17+H17</f>
        <v>113076</v>
      </c>
      <c r="J17" s="5"/>
      <c r="K17" s="83">
        <v>65449</v>
      </c>
      <c r="L17" s="83">
        <v>41885</v>
      </c>
      <c r="M17" s="1">
        <f t="shared" si="1"/>
        <v>107334</v>
      </c>
    </row>
    <row r="18" spans="1:13" ht="12" customHeight="1">
      <c r="A18" s="35" t="s">
        <v>124</v>
      </c>
      <c r="B18" s="35"/>
      <c r="C18" s="1">
        <v>154174</v>
      </c>
      <c r="D18" s="1">
        <v>116754</v>
      </c>
      <c r="E18" s="1">
        <f>C18+D18</f>
        <v>270928</v>
      </c>
      <c r="F18" s="1"/>
      <c r="G18" s="83">
        <v>146839</v>
      </c>
      <c r="H18" s="83">
        <v>109997</v>
      </c>
      <c r="I18" s="1">
        <f>G18+H18</f>
        <v>256836</v>
      </c>
      <c r="J18" s="5"/>
      <c r="K18" s="83">
        <v>139082</v>
      </c>
      <c r="L18" s="83">
        <v>102741</v>
      </c>
      <c r="M18" s="1">
        <f t="shared" si="1"/>
        <v>241823</v>
      </c>
    </row>
    <row r="19" spans="1:13" ht="12" customHeight="1">
      <c r="A19" s="35" t="s">
        <v>84</v>
      </c>
      <c r="B19" s="35"/>
      <c r="C19" s="1">
        <v>102</v>
      </c>
      <c r="D19" s="1">
        <v>152</v>
      </c>
      <c r="E19" s="1">
        <f>C19+D19</f>
        <v>254</v>
      </c>
      <c r="F19" s="1"/>
      <c r="G19" s="83">
        <v>115</v>
      </c>
      <c r="H19" s="83">
        <v>168</v>
      </c>
      <c r="I19" s="1">
        <f>G19+H19</f>
        <v>283</v>
      </c>
      <c r="J19" s="5"/>
      <c r="K19" s="83">
        <v>117</v>
      </c>
      <c r="L19" s="83">
        <v>185</v>
      </c>
      <c r="M19" s="1">
        <f t="shared" si="1"/>
        <v>302</v>
      </c>
    </row>
    <row r="20" spans="1:13" ht="15.75" customHeight="1">
      <c r="A20" s="36" t="s">
        <v>2</v>
      </c>
      <c r="B20" s="36"/>
      <c r="C20" s="83">
        <f>SUM(C15:C19)</f>
        <v>418821</v>
      </c>
      <c r="D20" s="83">
        <f>SUM(D15:D19)</f>
        <v>296236</v>
      </c>
      <c r="E20" s="1">
        <f>SUM(E15:E19)</f>
        <v>715057</v>
      </c>
      <c r="F20" s="1"/>
      <c r="G20" s="83">
        <f>SUM(G15:G19)</f>
        <v>400980</v>
      </c>
      <c r="H20" s="83">
        <f>SUM(H15:H19)</f>
        <v>283167</v>
      </c>
      <c r="I20" s="83">
        <f>SUM(I15:I19)</f>
        <v>684147</v>
      </c>
      <c r="J20" s="5"/>
      <c r="K20" s="83">
        <f>SUM(K15:K19)</f>
        <v>380042</v>
      </c>
      <c r="L20" s="83">
        <f>SUM(L15:L19)</f>
        <v>266743</v>
      </c>
      <c r="M20" s="1">
        <f t="shared" si="1"/>
        <v>646785</v>
      </c>
    </row>
    <row r="21" spans="1:13" ht="15.75" customHeight="1">
      <c r="A21" s="36"/>
      <c r="B21" s="36"/>
      <c r="C21" s="1"/>
      <c r="D21" s="1"/>
      <c r="E21" s="1"/>
      <c r="F21" s="5"/>
      <c r="G21" s="5"/>
      <c r="H21" s="5"/>
      <c r="I21" s="5"/>
      <c r="J21" s="5"/>
      <c r="K21" s="5"/>
      <c r="L21" s="5"/>
      <c r="M21" s="5"/>
    </row>
    <row r="22" spans="1:13" ht="20.25" customHeight="1">
      <c r="A22" s="122" t="s">
        <v>10</v>
      </c>
      <c r="B22" s="122"/>
      <c r="C22" s="1"/>
      <c r="D22" s="1"/>
      <c r="E22" s="1"/>
      <c r="F22" s="5"/>
      <c r="G22" s="5"/>
      <c r="H22" s="5"/>
      <c r="I22" s="5"/>
      <c r="J22" s="5"/>
      <c r="K22" s="5"/>
      <c r="L22" s="5"/>
      <c r="M22" s="5"/>
    </row>
    <row r="23" spans="1:13" ht="15" customHeight="1">
      <c r="A23" s="35" t="s">
        <v>74</v>
      </c>
      <c r="B23" s="35"/>
      <c r="C23" s="1">
        <v>111002</v>
      </c>
      <c r="D23" s="1">
        <v>75100</v>
      </c>
      <c r="E23" s="1">
        <v>186102</v>
      </c>
      <c r="F23" s="1"/>
      <c r="G23" s="1">
        <v>104529</v>
      </c>
      <c r="H23" s="1">
        <v>71565</v>
      </c>
      <c r="I23" s="1">
        <v>176094</v>
      </c>
      <c r="J23" s="5"/>
      <c r="K23" s="1">
        <v>97983</v>
      </c>
      <c r="L23" s="1">
        <v>68064</v>
      </c>
      <c r="M23" s="1">
        <v>166047</v>
      </c>
    </row>
    <row r="24" spans="1:13" ht="12" customHeight="1">
      <c r="A24" s="35" t="s">
        <v>75</v>
      </c>
      <c r="B24" s="35"/>
      <c r="C24" s="1">
        <v>87267</v>
      </c>
      <c r="D24" s="1">
        <v>60639</v>
      </c>
      <c r="E24" s="1">
        <v>147906</v>
      </c>
      <c r="F24" s="1"/>
      <c r="G24" s="1">
        <v>82666</v>
      </c>
      <c r="H24" s="1">
        <v>57754</v>
      </c>
      <c r="I24" s="1">
        <v>140420</v>
      </c>
      <c r="J24" s="5"/>
      <c r="K24" s="1">
        <v>77878</v>
      </c>
      <c r="L24" s="1">
        <v>54142</v>
      </c>
      <c r="M24" s="1">
        <v>132020</v>
      </c>
    </row>
    <row r="25" spans="1:13" ht="12" customHeight="1">
      <c r="A25" s="35" t="s">
        <v>76</v>
      </c>
      <c r="B25" s="35"/>
      <c r="C25" s="1">
        <v>71218</v>
      </c>
      <c r="D25" s="1">
        <v>47392</v>
      </c>
      <c r="E25" s="1">
        <v>118610</v>
      </c>
      <c r="F25" s="1"/>
      <c r="G25" s="1">
        <v>68517</v>
      </c>
      <c r="H25" s="1">
        <v>44817</v>
      </c>
      <c r="I25" s="1">
        <v>113334</v>
      </c>
      <c r="J25" s="5"/>
      <c r="K25" s="1">
        <v>65487</v>
      </c>
      <c r="L25" s="1">
        <v>41911</v>
      </c>
      <c r="M25" s="1">
        <v>107398</v>
      </c>
    </row>
    <row r="26" spans="1:13" ht="12" customHeight="1">
      <c r="A26" s="35" t="s">
        <v>77</v>
      </c>
      <c r="B26" s="35"/>
      <c r="C26" s="1">
        <v>54746</v>
      </c>
      <c r="D26" s="1">
        <v>37016</v>
      </c>
      <c r="E26" s="1">
        <v>91762</v>
      </c>
      <c r="F26" s="1"/>
      <c r="G26" s="1">
        <v>51900</v>
      </c>
      <c r="H26" s="1">
        <v>35236</v>
      </c>
      <c r="I26" s="1">
        <v>87136</v>
      </c>
      <c r="J26" s="5"/>
      <c r="K26" s="1">
        <v>48849</v>
      </c>
      <c r="L26" s="1">
        <v>33177</v>
      </c>
      <c r="M26" s="1">
        <v>82026</v>
      </c>
    </row>
    <row r="27" spans="1:13" ht="12" customHeight="1">
      <c r="A27" s="35" t="s">
        <v>78</v>
      </c>
      <c r="B27" s="35"/>
      <c r="C27" s="1">
        <v>38053</v>
      </c>
      <c r="D27" s="1">
        <v>28431</v>
      </c>
      <c r="E27" s="1">
        <v>66484</v>
      </c>
      <c r="F27" s="1"/>
      <c r="G27" s="1">
        <v>35811</v>
      </c>
      <c r="H27" s="1">
        <v>26602</v>
      </c>
      <c r="I27" s="1">
        <v>62413</v>
      </c>
      <c r="J27" s="5"/>
      <c r="K27" s="1">
        <v>33778</v>
      </c>
      <c r="L27" s="1">
        <v>24740</v>
      </c>
      <c r="M27" s="1">
        <v>58518</v>
      </c>
    </row>
    <row r="28" spans="1:13" ht="12" customHeight="1">
      <c r="A28" s="35" t="s">
        <v>79</v>
      </c>
      <c r="B28" s="35"/>
      <c r="C28" s="1">
        <v>24627</v>
      </c>
      <c r="D28" s="1">
        <v>20116</v>
      </c>
      <c r="E28" s="1">
        <v>44743</v>
      </c>
      <c r="F28" s="1"/>
      <c r="G28" s="1">
        <v>23491</v>
      </c>
      <c r="H28" s="1">
        <v>18545</v>
      </c>
      <c r="I28" s="1">
        <v>42036</v>
      </c>
      <c r="J28" s="5"/>
      <c r="K28" s="1">
        <v>22234</v>
      </c>
      <c r="L28" s="1">
        <v>17021</v>
      </c>
      <c r="M28" s="1">
        <v>39255</v>
      </c>
    </row>
    <row r="29" spans="1:13" ht="12" customHeight="1">
      <c r="A29" s="35" t="s">
        <v>80</v>
      </c>
      <c r="B29" s="35"/>
      <c r="C29" s="1">
        <v>15932</v>
      </c>
      <c r="D29" s="1">
        <v>12737</v>
      </c>
      <c r="E29" s="1">
        <v>28669</v>
      </c>
      <c r="F29" s="1"/>
      <c r="G29" s="1">
        <v>15111</v>
      </c>
      <c r="H29" s="1">
        <v>11813</v>
      </c>
      <c r="I29" s="1">
        <v>26924</v>
      </c>
      <c r="J29" s="5"/>
      <c r="K29" s="1">
        <v>14287</v>
      </c>
      <c r="L29" s="1">
        <v>10862</v>
      </c>
      <c r="M29" s="1">
        <v>25149</v>
      </c>
    </row>
    <row r="30" spans="1:13" ht="12" customHeight="1">
      <c r="A30" s="35" t="s">
        <v>81</v>
      </c>
      <c r="B30" s="35"/>
      <c r="C30" s="1">
        <v>9427</v>
      </c>
      <c r="D30" s="1">
        <v>7813</v>
      </c>
      <c r="E30" s="1">
        <v>17240</v>
      </c>
      <c r="F30" s="5"/>
      <c r="G30" s="1">
        <v>9019</v>
      </c>
      <c r="H30" s="1">
        <v>7337</v>
      </c>
      <c r="I30" s="1">
        <v>16356</v>
      </c>
      <c r="J30" s="5"/>
      <c r="K30" s="1">
        <v>8532</v>
      </c>
      <c r="L30" s="1">
        <v>6838</v>
      </c>
      <c r="M30" s="1">
        <v>15370</v>
      </c>
    </row>
    <row r="31" spans="1:13" ht="12" customHeight="1">
      <c r="A31" s="35" t="s">
        <v>82</v>
      </c>
      <c r="B31" s="35"/>
      <c r="C31" s="1">
        <v>7920</v>
      </c>
      <c r="D31" s="1">
        <v>6924</v>
      </c>
      <c r="E31" s="1">
        <v>14844</v>
      </c>
      <c r="F31" s="5"/>
      <c r="G31" s="1">
        <v>7744</v>
      </c>
      <c r="H31" s="1">
        <v>6593</v>
      </c>
      <c r="I31" s="1">
        <v>14337</v>
      </c>
      <c r="J31" s="5"/>
      <c r="K31" s="1">
        <v>7527</v>
      </c>
      <c r="L31" s="1">
        <v>6198</v>
      </c>
      <c r="M31" s="1">
        <v>13725</v>
      </c>
    </row>
    <row r="32" spans="1:13" ht="12" customHeight="1">
      <c r="A32" s="35" t="s">
        <v>83</v>
      </c>
      <c r="B32" s="35"/>
      <c r="C32" s="1">
        <v>3783</v>
      </c>
      <c r="D32" s="1">
        <v>3930</v>
      </c>
      <c r="E32" s="1">
        <v>7713</v>
      </c>
      <c r="F32" s="5"/>
      <c r="G32" s="1">
        <v>3846</v>
      </c>
      <c r="H32" s="1">
        <v>3927</v>
      </c>
      <c r="I32" s="1">
        <v>7773</v>
      </c>
      <c r="J32" s="5"/>
      <c r="K32" s="1">
        <v>3904</v>
      </c>
      <c r="L32" s="1">
        <v>3916</v>
      </c>
      <c r="M32" s="1">
        <v>7820</v>
      </c>
    </row>
    <row r="33" spans="1:13" ht="12" customHeight="1">
      <c r="A33" s="35" t="s">
        <v>84</v>
      </c>
      <c r="B33" s="35"/>
      <c r="C33" s="1">
        <v>102</v>
      </c>
      <c r="D33" s="1">
        <v>152</v>
      </c>
      <c r="E33" s="1">
        <v>254</v>
      </c>
      <c r="F33" s="5"/>
      <c r="G33" s="1">
        <v>115</v>
      </c>
      <c r="H33" s="1">
        <v>168</v>
      </c>
      <c r="I33" s="1">
        <v>283</v>
      </c>
      <c r="J33" s="5"/>
      <c r="K33" s="1">
        <v>117</v>
      </c>
      <c r="L33" s="1">
        <v>185</v>
      </c>
      <c r="M33" s="1">
        <v>302</v>
      </c>
    </row>
    <row r="34" spans="1:13" ht="15.75" customHeight="1">
      <c r="A34" s="37" t="s">
        <v>2</v>
      </c>
      <c r="B34" s="37"/>
      <c r="C34" s="28">
        <f>SUM(C23:C33)</f>
        <v>424077</v>
      </c>
      <c r="D34" s="28">
        <f>SUM(D23:D33)</f>
        <v>300250</v>
      </c>
      <c r="E34" s="28">
        <f>SUM(E23:E33)</f>
        <v>724327</v>
      </c>
      <c r="F34" s="28"/>
      <c r="G34" s="28">
        <f>SUM(G23:G33)</f>
        <v>402749</v>
      </c>
      <c r="H34" s="28">
        <f>SUM(H23:H33)</f>
        <v>284357</v>
      </c>
      <c r="I34" s="28">
        <f>SUM(I23:I33)</f>
        <v>687106</v>
      </c>
      <c r="J34" s="16"/>
      <c r="K34" s="28">
        <f>SUM(K23:K33)</f>
        <v>380576</v>
      </c>
      <c r="L34" s="28">
        <f>SUM(L23:L33)</f>
        <v>267054</v>
      </c>
      <c r="M34" s="28">
        <f>SUM(M23:M33)</f>
        <v>647630</v>
      </c>
    </row>
    <row r="35" spans="1:2" ht="24" customHeight="1">
      <c r="A35" s="86"/>
      <c r="B35" s="4"/>
    </row>
    <row r="36" spans="1:13" ht="15.75" customHeight="1">
      <c r="A36" s="118" t="s">
        <v>85</v>
      </c>
      <c r="B36" s="118"/>
      <c r="C36" s="118"/>
      <c r="D36" s="118"/>
      <c r="E36" s="118"/>
      <c r="F36" s="118"/>
      <c r="G36" s="118"/>
      <c r="H36" s="118"/>
      <c r="I36" s="118"/>
      <c r="J36" s="118"/>
      <c r="K36" s="118"/>
      <c r="L36" s="118"/>
      <c r="M36" s="118"/>
    </row>
  </sheetData>
  <mergeCells count="9">
    <mergeCell ref="A36:M36"/>
    <mergeCell ref="A1:M1"/>
    <mergeCell ref="G4:I4"/>
    <mergeCell ref="K4:M4"/>
    <mergeCell ref="C4:E4"/>
    <mergeCell ref="A3:M3"/>
    <mergeCell ref="A6:B6"/>
    <mergeCell ref="A14:B14"/>
    <mergeCell ref="A22:B22"/>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30"/>
  <sheetViews>
    <sheetView zoomScaleSheetLayoutView="100" workbookViewId="0" topLeftCell="A1">
      <selection activeCell="A1" sqref="A1:S1"/>
    </sheetView>
  </sheetViews>
  <sheetFormatPr defaultColWidth="9.140625" defaultRowHeight="12.75"/>
  <cols>
    <col min="1" max="1" width="21.42187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0" customWidth="1"/>
    <col min="16" max="16" width="3.421875" style="0" customWidth="1"/>
    <col min="17" max="17" width="0.85546875" style="0" customWidth="1"/>
    <col min="18" max="18" width="6.7109375" style="0" customWidth="1"/>
    <col min="19" max="19" width="3.421875" style="0" customWidth="1"/>
  </cols>
  <sheetData>
    <row r="1" spans="1:19" ht="26.25" customHeight="1">
      <c r="A1" s="116" t="s">
        <v>147</v>
      </c>
      <c r="B1" s="116"/>
      <c r="C1" s="116"/>
      <c r="D1" s="116"/>
      <c r="E1" s="116"/>
      <c r="F1" s="116"/>
      <c r="G1" s="116"/>
      <c r="H1" s="116"/>
      <c r="I1" s="116"/>
      <c r="J1" s="116"/>
      <c r="K1" s="116"/>
      <c r="L1" s="116"/>
      <c r="M1" s="116"/>
      <c r="N1" s="116"/>
      <c r="O1" s="116"/>
      <c r="P1" s="116"/>
      <c r="Q1" s="116"/>
      <c r="R1" s="116"/>
      <c r="S1" s="116"/>
    </row>
    <row r="2" spans="1:19" ht="12.75" customHeight="1">
      <c r="A2" s="74"/>
      <c r="B2" s="74"/>
      <c r="C2" s="10"/>
      <c r="D2" s="10"/>
      <c r="E2" s="10"/>
      <c r="F2" s="10"/>
      <c r="G2" s="10"/>
      <c r="H2" s="10"/>
      <c r="I2" s="10"/>
      <c r="J2" s="10"/>
      <c r="K2" s="10"/>
      <c r="L2" s="10"/>
      <c r="M2" s="10"/>
      <c r="N2" s="10"/>
      <c r="O2" s="10"/>
      <c r="P2" s="10"/>
      <c r="Q2" s="10"/>
      <c r="R2" s="10"/>
      <c r="S2" s="10"/>
    </row>
    <row r="3" spans="1:19" ht="42" customHeight="1">
      <c r="A3" s="117" t="s">
        <v>136</v>
      </c>
      <c r="B3" s="117"/>
      <c r="C3" s="117"/>
      <c r="D3" s="117"/>
      <c r="E3" s="117"/>
      <c r="F3" s="117"/>
      <c r="G3" s="117"/>
      <c r="H3" s="117"/>
      <c r="I3" s="117"/>
      <c r="J3" s="117"/>
      <c r="K3" s="117"/>
      <c r="L3" s="117"/>
      <c r="M3" s="117"/>
      <c r="N3" s="117"/>
      <c r="O3" s="117"/>
      <c r="P3" s="117"/>
      <c r="Q3" s="117"/>
      <c r="R3" s="117"/>
      <c r="S3" s="117"/>
    </row>
    <row r="4" spans="1:19" ht="15.75" customHeight="1">
      <c r="A4" s="30" t="s">
        <v>11</v>
      </c>
      <c r="B4" s="30"/>
      <c r="C4" s="124" t="s">
        <v>17</v>
      </c>
      <c r="D4" s="124"/>
      <c r="E4" s="124"/>
      <c r="F4" s="124"/>
      <c r="G4" s="124"/>
      <c r="H4" s="124"/>
      <c r="I4" s="124"/>
      <c r="J4" s="124"/>
      <c r="K4" s="124"/>
      <c r="L4" s="124"/>
      <c r="M4" s="124"/>
      <c r="N4" s="124"/>
      <c r="O4" s="124"/>
      <c r="P4" s="124"/>
      <c r="Q4" s="30"/>
      <c r="R4" s="124" t="s">
        <v>18</v>
      </c>
      <c r="S4" s="124"/>
    </row>
    <row r="5" spans="1:19" ht="15.75" customHeight="1">
      <c r="A5" s="38"/>
      <c r="B5" s="38"/>
      <c r="C5" s="125" t="s">
        <v>86</v>
      </c>
      <c r="D5" s="125"/>
      <c r="E5" s="39"/>
      <c r="F5" s="126" t="s">
        <v>69</v>
      </c>
      <c r="G5" s="126"/>
      <c r="H5" s="39"/>
      <c r="I5" s="126" t="s">
        <v>70</v>
      </c>
      <c r="J5" s="126"/>
      <c r="K5" s="39"/>
      <c r="L5" s="126" t="s">
        <v>71</v>
      </c>
      <c r="M5" s="126"/>
      <c r="N5" s="39"/>
      <c r="O5" s="126" t="s">
        <v>87</v>
      </c>
      <c r="P5" s="127"/>
      <c r="Q5" s="38"/>
      <c r="R5" s="38"/>
      <c r="S5" s="38"/>
    </row>
    <row r="6" spans="1:19" ht="15.75" customHeight="1">
      <c r="A6" s="29"/>
      <c r="B6" s="29"/>
      <c r="C6" s="21" t="s">
        <v>12</v>
      </c>
      <c r="D6" s="21" t="s">
        <v>13</v>
      </c>
      <c r="E6" s="21"/>
      <c r="F6" s="21" t="s">
        <v>12</v>
      </c>
      <c r="G6" s="21" t="s">
        <v>13</v>
      </c>
      <c r="H6" s="21"/>
      <c r="I6" s="21" t="s">
        <v>12</v>
      </c>
      <c r="J6" s="21" t="s">
        <v>13</v>
      </c>
      <c r="K6" s="21"/>
      <c r="L6" s="21" t="s">
        <v>12</v>
      </c>
      <c r="M6" s="21" t="s">
        <v>13</v>
      </c>
      <c r="N6" s="21"/>
      <c r="O6" s="21" t="s">
        <v>12</v>
      </c>
      <c r="P6" s="21" t="s">
        <v>13</v>
      </c>
      <c r="Q6" s="21"/>
      <c r="R6" s="21" t="s">
        <v>12</v>
      </c>
      <c r="S6" s="21" t="s">
        <v>13</v>
      </c>
    </row>
    <row r="7" spans="1:19" ht="20.25" customHeight="1">
      <c r="A7" s="121" t="s">
        <v>60</v>
      </c>
      <c r="B7" s="121"/>
      <c r="C7" s="58"/>
      <c r="D7" s="58"/>
      <c r="E7" s="58"/>
      <c r="F7" s="58"/>
      <c r="G7" s="58"/>
      <c r="H7" s="58"/>
      <c r="I7" s="58"/>
      <c r="J7" s="58"/>
      <c r="K7" s="58"/>
      <c r="L7" s="58"/>
      <c r="M7" s="58"/>
      <c r="N7" s="58"/>
      <c r="O7" s="58"/>
      <c r="P7" s="58"/>
      <c r="Q7" s="58"/>
      <c r="R7" s="58"/>
      <c r="S7" s="58"/>
    </row>
    <row r="8" spans="1:19" ht="15.75" customHeight="1">
      <c r="A8" s="35" t="s">
        <v>74</v>
      </c>
      <c r="B8" s="35"/>
      <c r="C8" s="1">
        <v>300</v>
      </c>
      <c r="D8" s="1">
        <f aca="true" t="shared" si="0" ref="D8:D13">C8/$C$14*100</f>
        <v>59.88023952095808</v>
      </c>
      <c r="E8" s="1"/>
      <c r="F8" s="1">
        <v>105</v>
      </c>
      <c r="G8" s="1">
        <f aca="true" t="shared" si="1" ref="G8:G13">F8/$F$14*100</f>
        <v>47.72727272727273</v>
      </c>
      <c r="H8" s="1"/>
      <c r="I8" s="1">
        <v>43</v>
      </c>
      <c r="J8" s="1">
        <f aca="true" t="shared" si="2" ref="J8:J13">I8/$I$14*100</f>
        <v>53.75</v>
      </c>
      <c r="K8" s="1"/>
      <c r="L8" s="1">
        <v>6</v>
      </c>
      <c r="M8" s="1">
        <f aca="true" t="shared" si="3" ref="M8:M13">L8/$L$14*100</f>
        <v>15.789473684210526</v>
      </c>
      <c r="N8" s="1"/>
      <c r="O8" s="1">
        <v>3</v>
      </c>
      <c r="P8" s="1">
        <f aca="true" t="shared" si="4" ref="P8:P13">O8/$O$14*100</f>
        <v>50</v>
      </c>
      <c r="Q8" s="1"/>
      <c r="R8" s="1">
        <f aca="true" t="shared" si="5" ref="R8:R13">C8+F8+I8+L8+O8</f>
        <v>457</v>
      </c>
      <c r="S8" s="1">
        <f aca="true" t="shared" si="6" ref="S8:S13">R8/$R$14*100</f>
        <v>54.082840236686394</v>
      </c>
    </row>
    <row r="9" spans="1:19" ht="12.75">
      <c r="A9" s="35" t="s">
        <v>125</v>
      </c>
      <c r="B9" s="35"/>
      <c r="C9" s="1">
        <v>195</v>
      </c>
      <c r="D9" s="1">
        <f t="shared" si="0"/>
        <v>38.92215568862276</v>
      </c>
      <c r="E9" s="1"/>
      <c r="F9" s="1">
        <v>102</v>
      </c>
      <c r="G9" s="1">
        <f t="shared" si="1"/>
        <v>46.36363636363636</v>
      </c>
      <c r="H9" s="1"/>
      <c r="I9" s="1">
        <v>28</v>
      </c>
      <c r="J9" s="1">
        <f t="shared" si="2"/>
        <v>35</v>
      </c>
      <c r="K9" s="1"/>
      <c r="L9" s="1">
        <v>20</v>
      </c>
      <c r="M9" s="1">
        <f t="shared" si="3"/>
        <v>52.63157894736842</v>
      </c>
      <c r="N9" s="1"/>
      <c r="O9" s="1">
        <v>3</v>
      </c>
      <c r="P9" s="1">
        <f t="shared" si="4"/>
        <v>50</v>
      </c>
      <c r="Q9" s="1"/>
      <c r="R9" s="1">
        <f t="shared" si="5"/>
        <v>348</v>
      </c>
      <c r="S9" s="1">
        <f t="shared" si="6"/>
        <v>41.18343195266272</v>
      </c>
    </row>
    <row r="10" spans="1:19" ht="12.75">
      <c r="A10" s="35" t="s">
        <v>126</v>
      </c>
      <c r="B10" s="35"/>
      <c r="C10" s="1">
        <v>6</v>
      </c>
      <c r="D10" s="1">
        <f t="shared" si="0"/>
        <v>1.1976047904191618</v>
      </c>
      <c r="E10" s="1"/>
      <c r="F10" s="1">
        <v>13</v>
      </c>
      <c r="G10" s="1">
        <f t="shared" si="1"/>
        <v>5.909090909090909</v>
      </c>
      <c r="H10" s="1"/>
      <c r="I10" s="1">
        <v>9</v>
      </c>
      <c r="J10" s="1">
        <f t="shared" si="2"/>
        <v>11.25</v>
      </c>
      <c r="K10" s="1"/>
      <c r="L10" s="1">
        <v>12</v>
      </c>
      <c r="M10" s="1">
        <v>31</v>
      </c>
      <c r="N10" s="1"/>
      <c r="O10" s="1">
        <v>0</v>
      </c>
      <c r="P10" s="1">
        <f t="shared" si="4"/>
        <v>0</v>
      </c>
      <c r="Q10" s="1"/>
      <c r="R10" s="1">
        <f t="shared" si="5"/>
        <v>40</v>
      </c>
      <c r="S10" s="1">
        <f t="shared" si="6"/>
        <v>4.733727810650888</v>
      </c>
    </row>
    <row r="11" spans="1:19" ht="12.75">
      <c r="A11" s="35" t="s">
        <v>82</v>
      </c>
      <c r="B11" s="35"/>
      <c r="C11" s="1">
        <v>0</v>
      </c>
      <c r="D11" s="1">
        <f t="shared" si="0"/>
        <v>0</v>
      </c>
      <c r="E11" s="1"/>
      <c r="F11" s="1">
        <v>0</v>
      </c>
      <c r="G11" s="1">
        <f t="shared" si="1"/>
        <v>0</v>
      </c>
      <c r="H11" s="1"/>
      <c r="I11" s="1">
        <v>0</v>
      </c>
      <c r="J11" s="1">
        <f t="shared" si="2"/>
        <v>0</v>
      </c>
      <c r="K11" s="1"/>
      <c r="L11" s="1">
        <v>0</v>
      </c>
      <c r="M11" s="1">
        <f t="shared" si="3"/>
        <v>0</v>
      </c>
      <c r="N11" s="1"/>
      <c r="O11" s="1">
        <v>0</v>
      </c>
      <c r="P11" s="1">
        <f t="shared" si="4"/>
        <v>0</v>
      </c>
      <c r="Q11" s="1"/>
      <c r="R11" s="1">
        <f t="shared" si="5"/>
        <v>0</v>
      </c>
      <c r="S11" s="1">
        <f t="shared" si="6"/>
        <v>0</v>
      </c>
    </row>
    <row r="12" spans="1:19" ht="12.75">
      <c r="A12" s="35" t="s">
        <v>83</v>
      </c>
      <c r="B12" s="35"/>
      <c r="C12" s="1">
        <v>0</v>
      </c>
      <c r="D12" s="1">
        <f t="shared" si="0"/>
        <v>0</v>
      </c>
      <c r="E12" s="1"/>
      <c r="F12" s="1">
        <v>0</v>
      </c>
      <c r="G12" s="1">
        <f t="shared" si="1"/>
        <v>0</v>
      </c>
      <c r="H12" s="1"/>
      <c r="I12" s="1">
        <v>0</v>
      </c>
      <c r="J12" s="1">
        <f t="shared" si="2"/>
        <v>0</v>
      </c>
      <c r="K12" s="1"/>
      <c r="L12" s="1">
        <v>0</v>
      </c>
      <c r="M12" s="1">
        <f t="shared" si="3"/>
        <v>0</v>
      </c>
      <c r="N12" s="1"/>
      <c r="O12" s="1">
        <v>0</v>
      </c>
      <c r="P12" s="1">
        <f t="shared" si="4"/>
        <v>0</v>
      </c>
      <c r="Q12" s="1"/>
      <c r="R12" s="1">
        <f t="shared" si="5"/>
        <v>0</v>
      </c>
      <c r="S12" s="1">
        <f t="shared" si="6"/>
        <v>0</v>
      </c>
    </row>
    <row r="13" spans="1:19" ht="12.75">
      <c r="A13" s="35" t="s">
        <v>84</v>
      </c>
      <c r="B13" s="35"/>
      <c r="C13" s="1">
        <v>0</v>
      </c>
      <c r="D13" s="1">
        <f t="shared" si="0"/>
        <v>0</v>
      </c>
      <c r="E13" s="1"/>
      <c r="F13" s="1">
        <v>0</v>
      </c>
      <c r="G13" s="1">
        <f t="shared" si="1"/>
        <v>0</v>
      </c>
      <c r="H13" s="1"/>
      <c r="I13" s="1">
        <v>0</v>
      </c>
      <c r="J13" s="1">
        <f t="shared" si="2"/>
        <v>0</v>
      </c>
      <c r="K13" s="1"/>
      <c r="L13" s="1">
        <v>0</v>
      </c>
      <c r="M13" s="1">
        <f t="shared" si="3"/>
        <v>0</v>
      </c>
      <c r="N13" s="1"/>
      <c r="O13" s="1">
        <v>0</v>
      </c>
      <c r="P13" s="1">
        <f t="shared" si="4"/>
        <v>0</v>
      </c>
      <c r="Q13" s="1"/>
      <c r="R13" s="1">
        <f t="shared" si="5"/>
        <v>0</v>
      </c>
      <c r="S13" s="1">
        <f t="shared" si="6"/>
        <v>0</v>
      </c>
    </row>
    <row r="14" spans="1:19" s="4" customFormat="1" ht="15.75" customHeight="1">
      <c r="A14" s="36" t="s">
        <v>2</v>
      </c>
      <c r="B14" s="36"/>
      <c r="C14" s="58">
        <f>SUM(C8:C13)</f>
        <v>501</v>
      </c>
      <c r="D14" s="1">
        <f>SUM(D8:D13)</f>
        <v>100</v>
      </c>
      <c r="E14" s="58"/>
      <c r="F14" s="58">
        <f>SUM(F8:F13)</f>
        <v>220</v>
      </c>
      <c r="G14" s="1">
        <f>SUM(G8:G13)</f>
        <v>100</v>
      </c>
      <c r="H14" s="58"/>
      <c r="I14" s="58">
        <f>SUM(I8:I13)</f>
        <v>80</v>
      </c>
      <c r="J14" s="1">
        <v>100</v>
      </c>
      <c r="K14" s="58"/>
      <c r="L14" s="58">
        <f>SUM(L8:L13)</f>
        <v>38</v>
      </c>
      <c r="M14" s="1">
        <v>100</v>
      </c>
      <c r="N14" s="58"/>
      <c r="O14" s="58">
        <f>SUM(O8:O13)</f>
        <v>6</v>
      </c>
      <c r="P14" s="1">
        <f>SUM(P8:P13)</f>
        <v>100</v>
      </c>
      <c r="Q14" s="58"/>
      <c r="R14" s="58">
        <f>SUM(R8:R13)</f>
        <v>845</v>
      </c>
      <c r="S14" s="1">
        <v>100</v>
      </c>
    </row>
    <row r="15" spans="1:19" s="4" customFormat="1" ht="15.75" customHeight="1">
      <c r="A15" s="36"/>
      <c r="B15" s="36"/>
      <c r="C15" s="58"/>
      <c r="D15" s="1"/>
      <c r="E15" s="58"/>
      <c r="F15" s="58"/>
      <c r="G15" s="1"/>
      <c r="H15" s="58"/>
      <c r="I15" s="58"/>
      <c r="J15" s="5"/>
      <c r="K15" s="58"/>
      <c r="L15" s="58"/>
      <c r="M15" s="1"/>
      <c r="N15" s="58"/>
      <c r="O15" s="58"/>
      <c r="P15" s="1"/>
      <c r="Q15" s="58"/>
      <c r="R15" s="58"/>
      <c r="S15" s="5"/>
    </row>
    <row r="16" spans="1:19" ht="20.25" customHeight="1">
      <c r="A16" s="128" t="s">
        <v>9</v>
      </c>
      <c r="B16" s="128"/>
      <c r="C16" s="50"/>
      <c r="D16" s="58"/>
      <c r="E16" s="58"/>
      <c r="F16" s="58"/>
      <c r="G16" s="58"/>
      <c r="H16" s="58"/>
      <c r="I16" s="58"/>
      <c r="J16" s="58"/>
      <c r="K16" s="58"/>
      <c r="L16" s="58"/>
      <c r="M16" s="58"/>
      <c r="N16" s="58"/>
      <c r="O16" s="58"/>
      <c r="P16" s="58"/>
      <c r="Q16" s="58"/>
      <c r="R16" s="58"/>
      <c r="S16" s="58"/>
    </row>
    <row r="17" spans="1:19" ht="15.75" customHeight="1">
      <c r="A17" s="35" t="s">
        <v>74</v>
      </c>
      <c r="B17" s="35"/>
      <c r="C17" s="1">
        <v>30227</v>
      </c>
      <c r="D17" s="1">
        <f aca="true" t="shared" si="7" ref="D17:D27">C17/$C$28*100</f>
        <v>51.672735353949776</v>
      </c>
      <c r="E17" s="1"/>
      <c r="F17" s="1">
        <v>72842</v>
      </c>
      <c r="G17" s="1">
        <f aca="true" t="shared" si="8" ref="G17:G27">F17/$F$28*100</f>
        <v>19.96546431312356</v>
      </c>
      <c r="H17" s="1"/>
      <c r="I17" s="1">
        <v>43274</v>
      </c>
      <c r="J17" s="1">
        <f aca="true" t="shared" si="9" ref="J17:J27">I17/$I$28*100</f>
        <v>25.42702524840031</v>
      </c>
      <c r="K17" s="1"/>
      <c r="L17" s="1">
        <v>16373</v>
      </c>
      <c r="M17" s="1">
        <f aca="true" t="shared" si="10" ref="M17:M27">L17/$L$28*100</f>
        <v>34.701793056674155</v>
      </c>
      <c r="N17" s="1"/>
      <c r="O17" s="1">
        <v>2874</v>
      </c>
      <c r="P17" s="1">
        <f aca="true" t="shared" si="11" ref="P17:P27">O17/$O$28*100</f>
        <v>47.29307223959191</v>
      </c>
      <c r="Q17" s="1"/>
      <c r="R17" s="1">
        <f>C17+F17+I17+L17+O17</f>
        <v>165590</v>
      </c>
      <c r="S17" s="1">
        <f aca="true" t="shared" si="12" ref="S17:S27">R17/$R$28*100</f>
        <v>25.602016125915107</v>
      </c>
    </row>
    <row r="18" spans="1:19" ht="12.75">
      <c r="A18" s="35" t="s">
        <v>75</v>
      </c>
      <c r="B18" s="35"/>
      <c r="C18" s="1">
        <v>18846</v>
      </c>
      <c r="D18" s="1">
        <f t="shared" si="7"/>
        <v>32.21703677111647</v>
      </c>
      <c r="E18" s="1"/>
      <c r="F18" s="1">
        <v>67998</v>
      </c>
      <c r="G18" s="1">
        <f t="shared" si="8"/>
        <v>18.63775901765157</v>
      </c>
      <c r="H18" s="1"/>
      <c r="I18" s="1">
        <v>33249</v>
      </c>
      <c r="J18" s="1">
        <f t="shared" si="9"/>
        <v>19.536515285946802</v>
      </c>
      <c r="K18" s="1"/>
      <c r="L18" s="1">
        <v>10337</v>
      </c>
      <c r="M18" s="1">
        <f t="shared" si="10"/>
        <v>21.908778771565427</v>
      </c>
      <c r="N18" s="1"/>
      <c r="O18" s="1">
        <v>1306</v>
      </c>
      <c r="P18" s="1">
        <f t="shared" si="11"/>
        <v>21.490867204212606</v>
      </c>
      <c r="Q18" s="1"/>
      <c r="R18" s="1">
        <f aca="true" t="shared" si="13" ref="R18:R27">C18+F18+I18+L18+O18</f>
        <v>131736</v>
      </c>
      <c r="S18" s="1">
        <f t="shared" si="12"/>
        <v>20.36781929079988</v>
      </c>
    </row>
    <row r="19" spans="1:19" ht="12.75">
      <c r="A19" s="35" t="s">
        <v>76</v>
      </c>
      <c r="B19" s="35"/>
      <c r="C19" s="1">
        <v>6859</v>
      </c>
      <c r="D19" s="1">
        <f t="shared" si="7"/>
        <v>11.7253876267159</v>
      </c>
      <c r="E19" s="1"/>
      <c r="F19" s="1">
        <v>65081</v>
      </c>
      <c r="G19" s="1">
        <f t="shared" si="8"/>
        <v>17.838230457186715</v>
      </c>
      <c r="H19" s="1"/>
      <c r="I19" s="1">
        <v>27186</v>
      </c>
      <c r="J19" s="1">
        <f t="shared" si="9"/>
        <v>15.974005370499855</v>
      </c>
      <c r="K19" s="1"/>
      <c r="L19" s="1">
        <v>7417</v>
      </c>
      <c r="M19" s="1">
        <f t="shared" si="10"/>
        <v>15.719977957695733</v>
      </c>
      <c r="N19" s="1"/>
      <c r="O19" s="1">
        <v>791</v>
      </c>
      <c r="P19" s="1">
        <f t="shared" si="11"/>
        <v>13.016290933026164</v>
      </c>
      <c r="Q19" s="1"/>
      <c r="R19" s="1">
        <f t="shared" si="13"/>
        <v>107334</v>
      </c>
      <c r="S19" s="1">
        <f t="shared" si="12"/>
        <v>16.595004522368328</v>
      </c>
    </row>
    <row r="20" spans="1:19" ht="12.75">
      <c r="A20" s="35" t="s">
        <v>77</v>
      </c>
      <c r="B20" s="35"/>
      <c r="C20" s="1">
        <v>1847</v>
      </c>
      <c r="D20" s="1">
        <f t="shared" si="7"/>
        <v>3.157426876591962</v>
      </c>
      <c r="E20" s="1"/>
      <c r="F20" s="1">
        <v>53606</v>
      </c>
      <c r="G20" s="1">
        <f t="shared" si="8"/>
        <v>14.693016116653876</v>
      </c>
      <c r="H20" s="1"/>
      <c r="I20" s="1">
        <v>21110</v>
      </c>
      <c r="J20" s="1">
        <f t="shared" si="9"/>
        <v>12.40385688851806</v>
      </c>
      <c r="K20" s="1"/>
      <c r="L20" s="1">
        <v>4964</v>
      </c>
      <c r="M20" s="1">
        <v>10</v>
      </c>
      <c r="N20" s="1"/>
      <c r="O20" s="1">
        <v>459</v>
      </c>
      <c r="P20" s="1">
        <f t="shared" si="11"/>
        <v>7.553068948494322</v>
      </c>
      <c r="Q20" s="1"/>
      <c r="R20" s="1">
        <f t="shared" si="13"/>
        <v>81986</v>
      </c>
      <c r="S20" s="1">
        <f t="shared" si="12"/>
        <v>12.675927858561964</v>
      </c>
    </row>
    <row r="21" spans="1:19" ht="12.75">
      <c r="A21" s="35" t="s">
        <v>78</v>
      </c>
      <c r="B21" s="35"/>
      <c r="C21" s="1">
        <v>316</v>
      </c>
      <c r="D21" s="1">
        <f t="shared" si="7"/>
        <v>0.5401986426654358</v>
      </c>
      <c r="E21" s="1"/>
      <c r="F21" s="1">
        <v>39271</v>
      </c>
      <c r="G21" s="1">
        <f t="shared" si="8"/>
        <v>10.763896502576472</v>
      </c>
      <c r="H21" s="1"/>
      <c r="I21" s="1">
        <v>15447</v>
      </c>
      <c r="J21" s="1">
        <f t="shared" si="9"/>
        <v>9.076379789528113</v>
      </c>
      <c r="K21" s="1"/>
      <c r="L21" s="1">
        <v>3201</v>
      </c>
      <c r="M21" s="1">
        <f t="shared" si="10"/>
        <v>6.784366919587978</v>
      </c>
      <c r="N21" s="1"/>
      <c r="O21" s="1">
        <v>283</v>
      </c>
      <c r="P21" s="1">
        <f t="shared" si="11"/>
        <v>4.656903077176238</v>
      </c>
      <c r="Q21" s="1"/>
      <c r="R21" s="1">
        <f t="shared" si="13"/>
        <v>58518</v>
      </c>
      <c r="S21" s="1">
        <f t="shared" si="12"/>
        <v>9.047519654908509</v>
      </c>
    </row>
    <row r="22" spans="1:19" ht="12.75">
      <c r="A22" s="35" t="s">
        <v>79</v>
      </c>
      <c r="B22" s="35"/>
      <c r="C22" s="1">
        <v>193</v>
      </c>
      <c r="D22" s="1">
        <f t="shared" si="7"/>
        <v>0.3299314494760415</v>
      </c>
      <c r="E22" s="1"/>
      <c r="F22" s="1">
        <v>26226</v>
      </c>
      <c r="G22" s="1">
        <f t="shared" si="8"/>
        <v>7.1883565398530855</v>
      </c>
      <c r="H22" s="1"/>
      <c r="I22" s="1">
        <v>10745</v>
      </c>
      <c r="J22" s="1">
        <f t="shared" si="9"/>
        <v>6.313569032076104</v>
      </c>
      <c r="K22" s="1"/>
      <c r="L22" s="1">
        <v>1934</v>
      </c>
      <c r="M22" s="1">
        <f t="shared" si="10"/>
        <v>4.099020813021915</v>
      </c>
      <c r="N22" s="1"/>
      <c r="O22" s="1">
        <v>157</v>
      </c>
      <c r="P22" s="1">
        <f t="shared" si="11"/>
        <v>2.583511601118973</v>
      </c>
      <c r="Q22" s="1"/>
      <c r="R22" s="1">
        <f t="shared" si="13"/>
        <v>39255</v>
      </c>
      <c r="S22" s="1">
        <f t="shared" si="12"/>
        <v>6.0692502145226</v>
      </c>
    </row>
    <row r="23" spans="1:19" ht="12.75">
      <c r="A23" s="35" t="s">
        <v>80</v>
      </c>
      <c r="B23" s="35"/>
      <c r="C23" s="1">
        <v>105</v>
      </c>
      <c r="D23" s="1">
        <f t="shared" si="7"/>
        <v>0.17949638442997076</v>
      </c>
      <c r="E23" s="1"/>
      <c r="F23" s="1">
        <v>16511</v>
      </c>
      <c r="G23" s="1">
        <v>4</v>
      </c>
      <c r="H23" s="1"/>
      <c r="I23" s="1">
        <v>7272</v>
      </c>
      <c r="J23" s="1">
        <f t="shared" si="9"/>
        <v>4.27289660318822</v>
      </c>
      <c r="K23" s="1"/>
      <c r="L23" s="1">
        <v>1179</v>
      </c>
      <c r="M23" s="1">
        <f t="shared" si="10"/>
        <v>2.498834301216566</v>
      </c>
      <c r="N23" s="1"/>
      <c r="O23" s="1">
        <v>82</v>
      </c>
      <c r="P23" s="1">
        <f t="shared" si="11"/>
        <v>1.349350008227744</v>
      </c>
      <c r="Q23" s="1"/>
      <c r="R23" s="1">
        <f t="shared" si="13"/>
        <v>25149</v>
      </c>
      <c r="S23" s="1">
        <f t="shared" si="12"/>
        <v>3.8883090980774138</v>
      </c>
    </row>
    <row r="24" spans="1:19" ht="12.75">
      <c r="A24" s="35" t="s">
        <v>81</v>
      </c>
      <c r="B24" s="35"/>
      <c r="C24" s="1">
        <v>41</v>
      </c>
      <c r="D24" s="1">
        <f t="shared" si="7"/>
        <v>0.07008906439646478</v>
      </c>
      <c r="E24" s="1"/>
      <c r="F24" s="1">
        <v>9783</v>
      </c>
      <c r="G24" s="1">
        <f t="shared" si="8"/>
        <v>2.681449402477799</v>
      </c>
      <c r="H24" s="1"/>
      <c r="I24" s="1">
        <v>4753</v>
      </c>
      <c r="J24" s="1">
        <f t="shared" si="9"/>
        <v>2.7927774415502764</v>
      </c>
      <c r="K24" s="1"/>
      <c r="L24" s="1">
        <v>742</v>
      </c>
      <c r="M24" s="1">
        <f t="shared" si="10"/>
        <v>1.5726336314696283</v>
      </c>
      <c r="N24" s="1"/>
      <c r="O24" s="1">
        <v>51</v>
      </c>
      <c r="P24" s="1">
        <f t="shared" si="11"/>
        <v>0.8392298831660359</v>
      </c>
      <c r="Q24" s="1"/>
      <c r="R24" s="1">
        <f t="shared" si="13"/>
        <v>15370</v>
      </c>
      <c r="S24" s="1">
        <f t="shared" si="12"/>
        <v>2.3763692726331005</v>
      </c>
    </row>
    <row r="25" spans="1:19" ht="12.75">
      <c r="A25" s="35" t="s">
        <v>82</v>
      </c>
      <c r="B25" s="35"/>
      <c r="C25" s="1">
        <v>52</v>
      </c>
      <c r="D25" s="1">
        <f t="shared" si="7"/>
        <v>0.08889344752722361</v>
      </c>
      <c r="E25" s="1"/>
      <c r="F25" s="1">
        <v>8443</v>
      </c>
      <c r="G25" s="1">
        <f t="shared" si="8"/>
        <v>2.3141651134743997</v>
      </c>
      <c r="H25" s="1"/>
      <c r="I25" s="1">
        <v>4523</v>
      </c>
      <c r="J25" s="1">
        <f t="shared" si="9"/>
        <v>2.6576335720875024</v>
      </c>
      <c r="K25" s="1"/>
      <c r="L25" s="1">
        <v>661</v>
      </c>
      <c r="M25" s="1">
        <f t="shared" si="10"/>
        <v>1.4009579924547497</v>
      </c>
      <c r="N25" s="1"/>
      <c r="O25" s="1">
        <v>46</v>
      </c>
      <c r="P25" s="1">
        <f t="shared" si="11"/>
        <v>0.756952443639954</v>
      </c>
      <c r="Q25" s="1"/>
      <c r="R25" s="1">
        <f t="shared" si="13"/>
        <v>13725</v>
      </c>
      <c r="S25" s="1">
        <f t="shared" si="12"/>
        <v>2.1220343699993043</v>
      </c>
    </row>
    <row r="26" spans="1:19" ht="12.75">
      <c r="A26" s="35" t="s">
        <v>83</v>
      </c>
      <c r="B26" s="35"/>
      <c r="C26" s="1">
        <v>11</v>
      </c>
      <c r="D26" s="1">
        <f t="shared" si="7"/>
        <v>0.018804383130758842</v>
      </c>
      <c r="E26" s="1"/>
      <c r="F26" s="1">
        <v>4924</v>
      </c>
      <c r="G26" s="1">
        <f t="shared" si="8"/>
        <v>1.3496327157109966</v>
      </c>
      <c r="H26" s="1"/>
      <c r="I26" s="1">
        <v>2500</v>
      </c>
      <c r="J26" s="1">
        <v>2</v>
      </c>
      <c r="K26" s="1"/>
      <c r="L26" s="1">
        <v>357</v>
      </c>
      <c r="M26" s="1">
        <f t="shared" si="10"/>
        <v>0.7566444830655759</v>
      </c>
      <c r="N26" s="1"/>
      <c r="O26" s="1">
        <v>28</v>
      </c>
      <c r="P26" s="1">
        <f t="shared" si="11"/>
        <v>0.46075366134605894</v>
      </c>
      <c r="Q26" s="1"/>
      <c r="R26" s="1">
        <f t="shared" si="13"/>
        <v>7820</v>
      </c>
      <c r="S26" s="1">
        <f t="shared" si="12"/>
        <v>1.2090571055296584</v>
      </c>
    </row>
    <row r="27" spans="1:19" ht="12.75">
      <c r="A27" s="35" t="s">
        <v>84</v>
      </c>
      <c r="B27" s="35"/>
      <c r="C27" s="1">
        <v>0</v>
      </c>
      <c r="D27" s="1">
        <f t="shared" si="7"/>
        <v>0</v>
      </c>
      <c r="E27" s="1"/>
      <c r="F27" s="1">
        <v>155</v>
      </c>
      <c r="G27" s="1">
        <f t="shared" si="8"/>
        <v>0.042484376713079704</v>
      </c>
      <c r="H27" s="1"/>
      <c r="I27" s="1">
        <v>130</v>
      </c>
      <c r="J27" s="1">
        <f t="shared" si="9"/>
        <v>0.07638566534852428</v>
      </c>
      <c r="K27" s="1"/>
      <c r="L27" s="1">
        <v>17</v>
      </c>
      <c r="M27" s="1">
        <f t="shared" si="10"/>
        <v>0.036030689669789326</v>
      </c>
      <c r="N27" s="1"/>
      <c r="O27" s="1">
        <v>0</v>
      </c>
      <c r="P27" s="1">
        <f t="shared" si="11"/>
        <v>0</v>
      </c>
      <c r="Q27" s="1"/>
      <c r="R27" s="1">
        <f t="shared" si="13"/>
        <v>302</v>
      </c>
      <c r="S27" s="1">
        <f t="shared" si="12"/>
        <v>0.046692486684137696</v>
      </c>
    </row>
    <row r="28" spans="1:19" ht="15.75" customHeight="1">
      <c r="A28" s="37" t="s">
        <v>2</v>
      </c>
      <c r="B28" s="37"/>
      <c r="C28" s="28">
        <f>SUM(C17:C27)</f>
        <v>58497</v>
      </c>
      <c r="D28" s="28">
        <f>SUM(D17:D27)</f>
        <v>99.99999999999999</v>
      </c>
      <c r="E28" s="28"/>
      <c r="F28" s="28">
        <f>SUM(F17:F27)</f>
        <v>364840</v>
      </c>
      <c r="G28" s="28">
        <v>100</v>
      </c>
      <c r="H28" s="28"/>
      <c r="I28" s="28">
        <f>SUM(I17:I27)</f>
        <v>170189</v>
      </c>
      <c r="J28" s="28">
        <v>100</v>
      </c>
      <c r="K28" s="28"/>
      <c r="L28" s="28">
        <f>SUM(L17:L27)</f>
        <v>47182</v>
      </c>
      <c r="M28" s="28">
        <v>100</v>
      </c>
      <c r="N28" s="28"/>
      <c r="O28" s="28">
        <f>SUM(O17:O27)</f>
        <v>6077</v>
      </c>
      <c r="P28" s="28">
        <f>SUM(P17:P27)</f>
        <v>100.00000000000003</v>
      </c>
      <c r="Q28" s="28"/>
      <c r="R28" s="28">
        <f>SUM(R17:R27)</f>
        <v>646785</v>
      </c>
      <c r="S28" s="28">
        <f>SUM(S17:S27)</f>
        <v>99.99999999999999</v>
      </c>
    </row>
    <row r="29" spans="1:19" ht="24" customHeight="1">
      <c r="A29" s="86"/>
      <c r="B29" s="4"/>
      <c r="C29" s="8"/>
      <c r="D29" s="8"/>
      <c r="E29" s="8"/>
      <c r="F29" s="8"/>
      <c r="G29" s="91"/>
      <c r="H29" s="8"/>
      <c r="I29" s="8"/>
      <c r="J29" s="91"/>
      <c r="K29" s="8"/>
      <c r="L29" s="8"/>
      <c r="M29" s="91"/>
      <c r="N29" s="8"/>
      <c r="O29" s="8"/>
      <c r="P29" s="8"/>
      <c r="Q29" s="8"/>
      <c r="R29" s="8"/>
      <c r="S29" s="8"/>
    </row>
    <row r="30" spans="1:19" ht="15.75" customHeight="1">
      <c r="A30" s="123" t="s">
        <v>85</v>
      </c>
      <c r="B30" s="123"/>
      <c r="C30" s="123"/>
      <c r="D30" s="123"/>
      <c r="E30" s="123"/>
      <c r="F30" s="123"/>
      <c r="G30" s="123"/>
      <c r="H30" s="123"/>
      <c r="I30" s="123"/>
      <c r="J30" s="123"/>
      <c r="K30" s="123"/>
      <c r="L30" s="123"/>
      <c r="M30" s="123"/>
      <c r="N30" s="123"/>
      <c r="O30" s="123"/>
      <c r="P30" s="123"/>
      <c r="Q30" s="123"/>
      <c r="R30" s="123"/>
      <c r="S30" s="123"/>
    </row>
  </sheetData>
  <mergeCells count="12">
    <mergeCell ref="A7:B7"/>
    <mergeCell ref="A16:B16"/>
    <mergeCell ref="A30:S30"/>
    <mergeCell ref="A1:S1"/>
    <mergeCell ref="C4:P4"/>
    <mergeCell ref="R4:S4"/>
    <mergeCell ref="C5:D5"/>
    <mergeCell ref="F5:G5"/>
    <mergeCell ref="I5:J5"/>
    <mergeCell ref="L5:M5"/>
    <mergeCell ref="O5:P5"/>
    <mergeCell ref="A3:S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T18"/>
  <sheetViews>
    <sheetView zoomScaleSheetLayoutView="100" workbookViewId="0" topLeftCell="A1">
      <selection activeCell="A1" sqref="A1:L1"/>
    </sheetView>
  </sheetViews>
  <sheetFormatPr defaultColWidth="9.140625" defaultRowHeight="12.75"/>
  <cols>
    <col min="1" max="1" width="25.8515625" style="0" customWidth="1"/>
    <col min="2" max="2" width="6.7109375" style="0" customWidth="1"/>
    <col min="3" max="3" width="6.57421875" style="2" customWidth="1"/>
    <col min="4" max="4" width="7.28125" style="0" customWidth="1"/>
    <col min="5" max="5" width="1.28515625" style="0" customWidth="1"/>
    <col min="6" max="7" width="6.7109375" style="0" customWidth="1"/>
    <col min="8" max="8" width="7.28125" style="0" customWidth="1"/>
    <col min="9" max="9" width="1.421875" style="0" customWidth="1"/>
    <col min="10" max="11" width="6.7109375" style="0" customWidth="1"/>
    <col min="12" max="12" width="7.28125" style="0" customWidth="1"/>
  </cols>
  <sheetData>
    <row r="1" spans="1:12" ht="26.25" customHeight="1">
      <c r="A1" s="109" t="s">
        <v>132</v>
      </c>
      <c r="B1" s="110"/>
      <c r="C1" s="110"/>
      <c r="D1" s="110"/>
      <c r="E1" s="110"/>
      <c r="F1" s="110"/>
      <c r="G1" s="110"/>
      <c r="H1" s="110"/>
      <c r="I1" s="110"/>
      <c r="J1" s="110"/>
      <c r="K1" s="110"/>
      <c r="L1" s="110"/>
    </row>
    <row r="2" spans="1:12" ht="12.75" customHeight="1">
      <c r="A2" s="76"/>
      <c r="B2" s="77"/>
      <c r="C2" s="77"/>
      <c r="D2" s="77"/>
      <c r="E2" s="77"/>
      <c r="F2" s="77"/>
      <c r="G2" s="77"/>
      <c r="H2" s="77"/>
      <c r="I2" s="77"/>
      <c r="J2" s="77"/>
      <c r="K2" s="77"/>
      <c r="L2" s="77"/>
    </row>
    <row r="3" spans="1:12" ht="39.75" customHeight="1">
      <c r="A3" s="114" t="s">
        <v>148</v>
      </c>
      <c r="B3" s="110"/>
      <c r="C3" s="110"/>
      <c r="D3" s="110"/>
      <c r="E3" s="110"/>
      <c r="F3" s="110"/>
      <c r="G3" s="110"/>
      <c r="H3" s="110"/>
      <c r="I3" s="110"/>
      <c r="J3" s="110"/>
      <c r="K3" s="110"/>
      <c r="L3" s="110"/>
    </row>
    <row r="4" spans="1:17" ht="15" customHeight="1">
      <c r="A4" s="30"/>
      <c r="B4" s="130" t="s">
        <v>54</v>
      </c>
      <c r="C4" s="130"/>
      <c r="D4" s="130"/>
      <c r="E4" s="69"/>
      <c r="F4" s="130" t="s">
        <v>57</v>
      </c>
      <c r="G4" s="130"/>
      <c r="H4" s="130"/>
      <c r="I4" s="70"/>
      <c r="J4" s="129">
        <v>2009</v>
      </c>
      <c r="K4" s="130"/>
      <c r="L4" s="130"/>
      <c r="P4" s="4"/>
      <c r="Q4" s="71"/>
    </row>
    <row r="5" spans="1:17" ht="15.75" customHeight="1">
      <c r="A5" s="29"/>
      <c r="B5" s="21" t="s">
        <v>1</v>
      </c>
      <c r="C5" s="21" t="s">
        <v>0</v>
      </c>
      <c r="D5" s="21" t="s">
        <v>2</v>
      </c>
      <c r="E5" s="72"/>
      <c r="F5" s="21" t="s">
        <v>1</v>
      </c>
      <c r="G5" s="21" t="s">
        <v>0</v>
      </c>
      <c r="H5" s="21" t="s">
        <v>2</v>
      </c>
      <c r="I5" s="21"/>
      <c r="J5" s="21" t="s">
        <v>1</v>
      </c>
      <c r="K5" s="21" t="s">
        <v>0</v>
      </c>
      <c r="L5" s="21" t="s">
        <v>2</v>
      </c>
      <c r="P5" s="4"/>
      <c r="Q5" s="71"/>
    </row>
    <row r="6" spans="1:17" ht="20.25" customHeight="1">
      <c r="A6" s="22" t="s">
        <v>8</v>
      </c>
      <c r="B6" s="5"/>
      <c r="C6" s="5"/>
      <c r="D6" s="9"/>
      <c r="F6" s="1"/>
      <c r="G6" s="1"/>
      <c r="H6" s="9"/>
      <c r="I6" s="5"/>
      <c r="J6" s="5"/>
      <c r="K6" s="1"/>
      <c r="L6" s="5"/>
      <c r="Q6" s="1"/>
    </row>
    <row r="7" spans="1:17" ht="15" customHeight="1">
      <c r="A7" s="23" t="s">
        <v>4</v>
      </c>
      <c r="B7" s="1">
        <v>5256</v>
      </c>
      <c r="C7" s="1">
        <v>4014</v>
      </c>
      <c r="D7" s="1">
        <f>B7+C7</f>
        <v>9270</v>
      </c>
      <c r="F7" s="83">
        <v>1769</v>
      </c>
      <c r="G7" s="83">
        <v>1190</v>
      </c>
      <c r="H7" s="1">
        <f>F7+G7</f>
        <v>2959</v>
      </c>
      <c r="I7" s="5"/>
      <c r="J7" s="83">
        <v>534</v>
      </c>
      <c r="K7" s="83">
        <v>311</v>
      </c>
      <c r="L7" s="83">
        <f>J7+K7</f>
        <v>845</v>
      </c>
      <c r="Q7" s="1"/>
    </row>
    <row r="8" spans="1:20" ht="12.75" customHeight="1">
      <c r="A8" s="23" t="s">
        <v>66</v>
      </c>
      <c r="B8" s="23">
        <v>11</v>
      </c>
      <c r="C8" s="23">
        <v>8</v>
      </c>
      <c r="D8" s="1">
        <f>B8+C8</f>
        <v>19</v>
      </c>
      <c r="F8" s="84">
        <v>4</v>
      </c>
      <c r="G8" s="84">
        <v>3</v>
      </c>
      <c r="H8" s="23">
        <f>F8+G8</f>
        <v>7</v>
      </c>
      <c r="I8" s="5"/>
      <c r="J8" s="92">
        <v>1.615</v>
      </c>
      <c r="K8" s="92">
        <v>0.832</v>
      </c>
      <c r="L8" s="104">
        <v>3</v>
      </c>
      <c r="M8" s="103"/>
      <c r="N8" s="100"/>
      <c r="O8" s="100"/>
      <c r="P8" s="100"/>
      <c r="Q8" s="89"/>
      <c r="R8" s="100"/>
      <c r="S8" s="100"/>
      <c r="T8" s="100"/>
    </row>
    <row r="9" spans="1:17" ht="12.75" customHeight="1">
      <c r="A9" s="23" t="s">
        <v>67</v>
      </c>
      <c r="B9" s="1">
        <v>2141</v>
      </c>
      <c r="C9" s="1">
        <v>1985</v>
      </c>
      <c r="D9" s="1">
        <v>2073</v>
      </c>
      <c r="F9" s="83">
        <v>2460</v>
      </c>
      <c r="G9" s="83">
        <v>2448</v>
      </c>
      <c r="H9" s="1">
        <v>2455</v>
      </c>
      <c r="I9" s="5"/>
      <c r="J9" s="83">
        <v>3025.466</v>
      </c>
      <c r="K9" s="83">
        <v>2675.662</v>
      </c>
      <c r="L9" s="83">
        <v>2896.722</v>
      </c>
      <c r="Q9" s="1"/>
    </row>
    <row r="10" spans="1:17" ht="20.25" customHeight="1">
      <c r="A10" s="22" t="s">
        <v>9</v>
      </c>
      <c r="B10" s="23"/>
      <c r="C10" s="1"/>
      <c r="D10" s="25"/>
      <c r="F10" s="84"/>
      <c r="G10" s="84"/>
      <c r="H10" s="27"/>
      <c r="I10" s="5"/>
      <c r="J10" s="94"/>
      <c r="K10" s="94"/>
      <c r="L10" s="88"/>
      <c r="Q10" s="1"/>
    </row>
    <row r="11" spans="1:17" ht="15.75" customHeight="1">
      <c r="A11" s="23" t="s">
        <v>4</v>
      </c>
      <c r="B11" s="1">
        <v>418821</v>
      </c>
      <c r="C11" s="1">
        <v>296236</v>
      </c>
      <c r="D11" s="1">
        <f>B11+C11</f>
        <v>715057</v>
      </c>
      <c r="F11" s="83">
        <v>400980</v>
      </c>
      <c r="G11" s="83">
        <v>283167</v>
      </c>
      <c r="H11" s="1">
        <f>F11+G11</f>
        <v>684147</v>
      </c>
      <c r="I11" s="5"/>
      <c r="J11" s="83">
        <v>380042</v>
      </c>
      <c r="K11" s="83">
        <v>266743</v>
      </c>
      <c r="L11" s="83">
        <f>J11+K11</f>
        <v>646785</v>
      </c>
      <c r="Q11" s="1"/>
    </row>
    <row r="12" spans="1:17" ht="12.75">
      <c r="A12" s="23" t="s">
        <v>66</v>
      </c>
      <c r="B12" s="1">
        <v>3340</v>
      </c>
      <c r="C12" s="1">
        <v>2887</v>
      </c>
      <c r="D12" s="1">
        <f>B12+C12</f>
        <v>6227</v>
      </c>
      <c r="F12" s="83">
        <v>3432</v>
      </c>
      <c r="G12" s="83">
        <v>2991</v>
      </c>
      <c r="H12" s="1">
        <f>F12+G12</f>
        <v>6423</v>
      </c>
      <c r="I12" s="5"/>
      <c r="J12" s="83">
        <v>3496.259</v>
      </c>
      <c r="K12" s="83">
        <v>3065.153</v>
      </c>
      <c r="L12" s="83">
        <f>J12+K12</f>
        <v>6561.412</v>
      </c>
      <c r="Q12" s="1"/>
    </row>
    <row r="13" spans="1:17" ht="12.75" customHeight="1">
      <c r="A13" s="23" t="s">
        <v>67</v>
      </c>
      <c r="B13" s="1">
        <v>7973</v>
      </c>
      <c r="C13" s="1">
        <v>9746</v>
      </c>
      <c r="D13" s="1">
        <v>8708</v>
      </c>
      <c r="F13" s="83">
        <v>8558</v>
      </c>
      <c r="G13" s="83">
        <v>10562</v>
      </c>
      <c r="H13" s="1">
        <v>9387</v>
      </c>
      <c r="I13" s="5"/>
      <c r="J13" s="83">
        <v>9199.666</v>
      </c>
      <c r="K13" s="83">
        <v>11491.038</v>
      </c>
      <c r="L13" s="83">
        <v>10144.659</v>
      </c>
      <c r="Q13" s="1"/>
    </row>
    <row r="14" spans="1:17" ht="20.25" customHeight="1">
      <c r="A14" s="22" t="s">
        <v>10</v>
      </c>
      <c r="B14" s="1"/>
      <c r="C14" s="1"/>
      <c r="D14" s="23"/>
      <c r="F14" s="83"/>
      <c r="G14" s="83"/>
      <c r="H14" s="1"/>
      <c r="I14" s="5"/>
      <c r="J14" s="93"/>
      <c r="K14" s="93"/>
      <c r="L14" s="93"/>
      <c r="Q14" s="1"/>
    </row>
    <row r="15" spans="1:17" ht="12.75" customHeight="1">
      <c r="A15" s="23" t="s">
        <v>4</v>
      </c>
      <c r="B15" s="58">
        <f>B7+B11</f>
        <v>424077</v>
      </c>
      <c r="C15" s="58">
        <f>C7+C11</f>
        <v>300250</v>
      </c>
      <c r="D15" s="1">
        <f>B15+C15</f>
        <v>724327</v>
      </c>
      <c r="E15" s="4"/>
      <c r="F15" s="83">
        <f>F7+F11</f>
        <v>402749</v>
      </c>
      <c r="G15" s="83">
        <f>G7+G11</f>
        <v>284357</v>
      </c>
      <c r="H15" s="1">
        <f>F15+G15</f>
        <v>687106</v>
      </c>
      <c r="I15" s="5"/>
      <c r="J15" s="83">
        <f>J7+J11</f>
        <v>380576</v>
      </c>
      <c r="K15" s="83">
        <f>K7+K11</f>
        <v>267054</v>
      </c>
      <c r="L15" s="83">
        <f>J15+K15</f>
        <v>647630</v>
      </c>
      <c r="Q15" s="1"/>
    </row>
    <row r="16" spans="1:17" ht="12.75" customHeight="1">
      <c r="A16" s="23" t="s">
        <v>66</v>
      </c>
      <c r="B16" s="1">
        <f>B8+B12</f>
        <v>3351</v>
      </c>
      <c r="C16" s="1">
        <f>C8+C12</f>
        <v>2895</v>
      </c>
      <c r="D16" s="1">
        <f>B16+C16</f>
        <v>6246</v>
      </c>
      <c r="F16" s="83">
        <v>3436</v>
      </c>
      <c r="G16" s="83">
        <v>2994</v>
      </c>
      <c r="H16" s="1">
        <f>F16+G16</f>
        <v>6430</v>
      </c>
      <c r="I16" s="5"/>
      <c r="J16" s="83">
        <f>SUM(J8+J12)</f>
        <v>3497.874</v>
      </c>
      <c r="K16" s="83">
        <f>SUM(K8+K12)</f>
        <v>3065.9849999999997</v>
      </c>
      <c r="L16" s="83">
        <f>SUM(J16:K16)</f>
        <v>6563.8589999999995</v>
      </c>
      <c r="Q16" s="1"/>
    </row>
    <row r="17" spans="1:17" ht="12.75" customHeight="1">
      <c r="A17" s="29" t="s">
        <v>67</v>
      </c>
      <c r="B17" s="28">
        <v>7901</v>
      </c>
      <c r="C17" s="28">
        <v>9642</v>
      </c>
      <c r="D17" s="28">
        <v>8623</v>
      </c>
      <c r="E17" s="72"/>
      <c r="F17" s="85">
        <v>8532</v>
      </c>
      <c r="G17" s="85">
        <v>10528</v>
      </c>
      <c r="H17" s="28">
        <v>9358</v>
      </c>
      <c r="I17" s="16"/>
      <c r="J17" s="85">
        <v>9191.003</v>
      </c>
      <c r="K17" s="85">
        <v>11480.772</v>
      </c>
      <c r="L17" s="85">
        <v>10135.203</v>
      </c>
      <c r="Q17" s="1"/>
    </row>
    <row r="18" ht="24" customHeight="1">
      <c r="A18" s="4"/>
    </row>
  </sheetData>
  <mergeCells count="5">
    <mergeCell ref="A1:L1"/>
    <mergeCell ref="J4:L4"/>
    <mergeCell ref="B4:D4"/>
    <mergeCell ref="F4:H4"/>
    <mergeCell ref="A3:L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140625" defaultRowHeight="12.75"/>
  <cols>
    <col min="1" max="1" width="21.421875" style="0" customWidth="1"/>
    <col min="2" max="2" width="8.140625" style="0" customWidth="1"/>
    <col min="3" max="3" width="7.7109375" style="0" customWidth="1"/>
    <col min="4" max="4" width="3.7109375" style="0" customWidth="1"/>
    <col min="5" max="5" width="2.7109375" style="0" customWidth="1"/>
    <col min="6" max="6" width="7.7109375" style="0" customWidth="1"/>
    <col min="7" max="7" width="3.7109375" style="0" customWidth="1"/>
    <col min="8" max="8" width="2.7109375" style="0" customWidth="1"/>
    <col min="9" max="9" width="7.7109375" style="0" customWidth="1"/>
    <col min="10" max="10" width="3.8515625" style="0" customWidth="1"/>
    <col min="11" max="12" width="10.28125" style="0" customWidth="1"/>
  </cols>
  <sheetData>
    <row r="1" spans="1:12" ht="26.25" customHeight="1">
      <c r="A1" s="132" t="s">
        <v>149</v>
      </c>
      <c r="B1" s="132"/>
      <c r="C1" s="132"/>
      <c r="D1" s="132"/>
      <c r="E1" s="132"/>
      <c r="F1" s="132"/>
      <c r="G1" s="132"/>
      <c r="H1" s="132"/>
      <c r="I1" s="132"/>
      <c r="J1" s="132"/>
      <c r="K1" s="132"/>
      <c r="L1" s="132"/>
    </row>
    <row r="2" spans="1:10" ht="9" customHeight="1">
      <c r="A2" s="74"/>
      <c r="B2" s="10"/>
      <c r="C2" s="10"/>
      <c r="D2" s="10"/>
      <c r="E2" s="10"/>
      <c r="F2" s="10"/>
      <c r="G2" s="10"/>
      <c r="H2" s="10"/>
      <c r="I2" s="10"/>
      <c r="J2" s="8"/>
    </row>
    <row r="3" spans="1:12" ht="39.75" customHeight="1">
      <c r="A3" s="133" t="s">
        <v>137</v>
      </c>
      <c r="B3" s="133"/>
      <c r="C3" s="133"/>
      <c r="D3" s="133"/>
      <c r="E3" s="133"/>
      <c r="F3" s="133"/>
      <c r="G3" s="133"/>
      <c r="H3" s="133"/>
      <c r="I3" s="133"/>
      <c r="J3" s="133"/>
      <c r="K3" s="133"/>
      <c r="L3" s="133"/>
    </row>
    <row r="4" spans="1:10" ht="15.75" customHeight="1">
      <c r="A4" s="30" t="s">
        <v>15</v>
      </c>
      <c r="B4" s="48"/>
      <c r="C4" s="51" t="s">
        <v>1</v>
      </c>
      <c r="D4" s="51"/>
      <c r="E4" s="30"/>
      <c r="F4" s="51" t="s">
        <v>0</v>
      </c>
      <c r="G4" s="51"/>
      <c r="H4" s="30"/>
      <c r="I4" s="51" t="s">
        <v>7</v>
      </c>
      <c r="J4" s="51"/>
    </row>
    <row r="5" spans="1:10" ht="15.75" customHeight="1">
      <c r="A5" s="29"/>
      <c r="B5" s="49"/>
      <c r="C5" s="21" t="s">
        <v>12</v>
      </c>
      <c r="D5" s="21" t="s">
        <v>13</v>
      </c>
      <c r="E5" s="21"/>
      <c r="F5" s="21" t="s">
        <v>12</v>
      </c>
      <c r="G5" s="21" t="s">
        <v>13</v>
      </c>
      <c r="H5" s="21"/>
      <c r="I5" s="21" t="s">
        <v>12</v>
      </c>
      <c r="J5" s="21" t="s">
        <v>13</v>
      </c>
    </row>
    <row r="6" spans="1:10" ht="12.75">
      <c r="A6" s="24" t="s">
        <v>8</v>
      </c>
      <c r="B6" s="27"/>
      <c r="C6" s="25"/>
      <c r="D6" s="25"/>
      <c r="E6" s="25"/>
      <c r="F6" s="25"/>
      <c r="G6" s="25"/>
      <c r="H6" s="25"/>
      <c r="I6" s="25"/>
      <c r="J6" s="25"/>
    </row>
    <row r="7" spans="1:10" ht="11.25" customHeight="1">
      <c r="A7" s="43" t="s">
        <v>16</v>
      </c>
      <c r="B7" s="27"/>
      <c r="C7" s="1">
        <v>162</v>
      </c>
      <c r="D7" s="1">
        <f aca="true" t="shared" si="0" ref="D7:D17">(C7/$C$21)*100</f>
        <v>30.337078651685395</v>
      </c>
      <c r="E7" s="1"/>
      <c r="F7" s="1">
        <v>104</v>
      </c>
      <c r="G7" s="1">
        <f aca="true" t="shared" si="1" ref="G7:G20">(F7/$F$21)*100</f>
        <v>33.440514469453376</v>
      </c>
      <c r="H7" s="1"/>
      <c r="I7" s="1">
        <f aca="true" t="shared" si="2" ref="I7:I20">C7+F7</f>
        <v>266</v>
      </c>
      <c r="J7" s="1">
        <f aca="true" t="shared" si="3" ref="J7:J20">(I7/$I$21)*100</f>
        <v>31.4792899408284</v>
      </c>
    </row>
    <row r="8" spans="1:10" ht="11.25" customHeight="1">
      <c r="A8" s="32" t="s">
        <v>88</v>
      </c>
      <c r="B8" s="27"/>
      <c r="C8" s="1">
        <v>69</v>
      </c>
      <c r="D8" s="1">
        <f t="shared" si="0"/>
        <v>12.921348314606742</v>
      </c>
      <c r="E8" s="1"/>
      <c r="F8" s="1">
        <v>42</v>
      </c>
      <c r="G8" s="1">
        <f t="shared" si="1"/>
        <v>13.504823151125404</v>
      </c>
      <c r="H8" s="1"/>
      <c r="I8" s="1">
        <f t="shared" si="2"/>
        <v>111</v>
      </c>
      <c r="J8" s="1">
        <f t="shared" si="3"/>
        <v>13.136094674556212</v>
      </c>
    </row>
    <row r="9" spans="1:10" ht="11.25" customHeight="1">
      <c r="A9" s="32" t="s">
        <v>89</v>
      </c>
      <c r="B9" s="27"/>
      <c r="C9" s="1">
        <v>78</v>
      </c>
      <c r="D9" s="1">
        <f t="shared" si="0"/>
        <v>14.606741573033707</v>
      </c>
      <c r="E9" s="1"/>
      <c r="F9" s="1">
        <v>51</v>
      </c>
      <c r="G9" s="1">
        <f t="shared" si="1"/>
        <v>16.39871382636656</v>
      </c>
      <c r="H9" s="1"/>
      <c r="I9" s="1">
        <f t="shared" si="2"/>
        <v>129</v>
      </c>
      <c r="J9" s="1">
        <f t="shared" si="3"/>
        <v>15.266272189349111</v>
      </c>
    </row>
    <row r="10" spans="1:10" ht="11.25" customHeight="1">
      <c r="A10" s="32" t="s">
        <v>90</v>
      </c>
      <c r="B10" s="27"/>
      <c r="C10" s="1">
        <v>68</v>
      </c>
      <c r="D10" s="1">
        <f t="shared" si="0"/>
        <v>12.734082397003746</v>
      </c>
      <c r="E10" s="1"/>
      <c r="F10" s="1">
        <v>33</v>
      </c>
      <c r="G10" s="1">
        <f t="shared" si="1"/>
        <v>10.610932475884244</v>
      </c>
      <c r="H10" s="1"/>
      <c r="I10" s="1">
        <f t="shared" si="2"/>
        <v>101</v>
      </c>
      <c r="J10" s="1">
        <f t="shared" si="3"/>
        <v>11.95266272189349</v>
      </c>
    </row>
    <row r="11" spans="1:10" ht="11.25" customHeight="1">
      <c r="A11" s="32" t="s">
        <v>91</v>
      </c>
      <c r="B11" s="27"/>
      <c r="C11" s="1">
        <v>48</v>
      </c>
      <c r="D11" s="1">
        <f t="shared" si="0"/>
        <v>8.98876404494382</v>
      </c>
      <c r="E11" s="1"/>
      <c r="F11" s="1">
        <v>19</v>
      </c>
      <c r="G11" s="1">
        <f t="shared" si="1"/>
        <v>6.109324758842444</v>
      </c>
      <c r="H11" s="1"/>
      <c r="I11" s="1">
        <f t="shared" si="2"/>
        <v>67</v>
      </c>
      <c r="J11" s="1">
        <f t="shared" si="3"/>
        <v>7.928994082840236</v>
      </c>
    </row>
    <row r="12" spans="1:10" ht="11.25" customHeight="1">
      <c r="A12" s="32" t="s">
        <v>92</v>
      </c>
      <c r="B12" s="27"/>
      <c r="C12" s="1">
        <v>22</v>
      </c>
      <c r="D12" s="1">
        <f t="shared" si="0"/>
        <v>4.119850187265917</v>
      </c>
      <c r="E12" s="1"/>
      <c r="F12" s="1">
        <v>13</v>
      </c>
      <c r="G12" s="1">
        <f t="shared" si="1"/>
        <v>4.180064308681672</v>
      </c>
      <c r="H12" s="1"/>
      <c r="I12" s="1">
        <f t="shared" si="2"/>
        <v>35</v>
      </c>
      <c r="J12" s="1">
        <f t="shared" si="3"/>
        <v>4.142011834319527</v>
      </c>
    </row>
    <row r="13" spans="1:10" ht="11.25" customHeight="1">
      <c r="A13" s="32" t="s">
        <v>93</v>
      </c>
      <c r="B13" s="27"/>
      <c r="C13" s="1">
        <v>30</v>
      </c>
      <c r="D13" s="1">
        <v>5</v>
      </c>
      <c r="E13" s="1"/>
      <c r="F13" s="1">
        <v>26</v>
      </c>
      <c r="G13" s="1">
        <f t="shared" si="1"/>
        <v>8.360128617363344</v>
      </c>
      <c r="H13" s="1"/>
      <c r="I13" s="1">
        <f t="shared" si="2"/>
        <v>56</v>
      </c>
      <c r="J13" s="1">
        <f t="shared" si="3"/>
        <v>6.627218934911243</v>
      </c>
    </row>
    <row r="14" spans="1:10" ht="11.25" customHeight="1">
      <c r="A14" s="32" t="s">
        <v>94</v>
      </c>
      <c r="B14" s="27"/>
      <c r="C14" s="1">
        <v>16</v>
      </c>
      <c r="D14" s="1">
        <f t="shared" si="0"/>
        <v>2.9962546816479403</v>
      </c>
      <c r="E14" s="1"/>
      <c r="F14" s="1">
        <v>7</v>
      </c>
      <c r="G14" s="1">
        <f t="shared" si="1"/>
        <v>2.2508038585209005</v>
      </c>
      <c r="H14" s="1"/>
      <c r="I14" s="1">
        <f t="shared" si="2"/>
        <v>23</v>
      </c>
      <c r="J14" s="1">
        <f t="shared" si="3"/>
        <v>2.72189349112426</v>
      </c>
    </row>
    <row r="15" spans="1:10" ht="11.25" customHeight="1">
      <c r="A15" s="32" t="s">
        <v>95</v>
      </c>
      <c r="B15" s="27"/>
      <c r="C15" s="1">
        <v>14</v>
      </c>
      <c r="D15" s="1">
        <f t="shared" si="0"/>
        <v>2.6217228464419478</v>
      </c>
      <c r="E15" s="1"/>
      <c r="F15" s="1">
        <v>8</v>
      </c>
      <c r="G15" s="1">
        <f t="shared" si="1"/>
        <v>2.572347266881029</v>
      </c>
      <c r="H15" s="1"/>
      <c r="I15" s="1">
        <f t="shared" si="2"/>
        <v>22</v>
      </c>
      <c r="J15" s="1">
        <f t="shared" si="3"/>
        <v>2.603550295857988</v>
      </c>
    </row>
    <row r="16" spans="1:10" ht="11.25" customHeight="1">
      <c r="A16" s="32" t="s">
        <v>96</v>
      </c>
      <c r="B16" s="27"/>
      <c r="C16" s="1">
        <v>7</v>
      </c>
      <c r="D16" s="1">
        <f t="shared" si="0"/>
        <v>1.3108614232209739</v>
      </c>
      <c r="E16" s="1"/>
      <c r="F16" s="1">
        <v>3</v>
      </c>
      <c r="G16" s="1">
        <f t="shared" si="1"/>
        <v>0.964630225080386</v>
      </c>
      <c r="H16" s="1"/>
      <c r="I16" s="1">
        <f t="shared" si="2"/>
        <v>10</v>
      </c>
      <c r="J16" s="1">
        <f t="shared" si="3"/>
        <v>1.183431952662722</v>
      </c>
    </row>
    <row r="17" spans="1:10" ht="11.25" customHeight="1">
      <c r="A17" s="32" t="s">
        <v>127</v>
      </c>
      <c r="B17" s="27"/>
      <c r="C17" s="1">
        <v>20</v>
      </c>
      <c r="D17" s="1">
        <f t="shared" si="0"/>
        <v>3.7453183520599254</v>
      </c>
      <c r="E17" s="1"/>
      <c r="F17" s="1">
        <v>5</v>
      </c>
      <c r="G17" s="1">
        <f t="shared" si="1"/>
        <v>1.607717041800643</v>
      </c>
      <c r="H17" s="1"/>
      <c r="I17" s="1">
        <f t="shared" si="2"/>
        <v>25</v>
      </c>
      <c r="J17" s="1">
        <f t="shared" si="3"/>
        <v>2.9585798816568047</v>
      </c>
    </row>
    <row r="18" spans="1:11" ht="11.25" customHeight="1">
      <c r="A18" s="32" t="s">
        <v>99</v>
      </c>
      <c r="B18" s="27"/>
      <c r="C18" s="1">
        <v>0</v>
      </c>
      <c r="D18" s="1">
        <f>(C18/$C$21)*100</f>
        <v>0</v>
      </c>
      <c r="E18" s="1"/>
      <c r="F18" s="1">
        <v>0</v>
      </c>
      <c r="G18" s="1">
        <f t="shared" si="1"/>
        <v>0</v>
      </c>
      <c r="H18" s="1"/>
      <c r="I18" s="1">
        <f t="shared" si="2"/>
        <v>0</v>
      </c>
      <c r="J18" s="1">
        <f t="shared" si="3"/>
        <v>0</v>
      </c>
      <c r="K18" s="3"/>
    </row>
    <row r="19" spans="1:11" ht="11.25" customHeight="1">
      <c r="A19" s="32" t="s">
        <v>100</v>
      </c>
      <c r="B19" s="27"/>
      <c r="C19" s="1">
        <v>0</v>
      </c>
      <c r="D19" s="1">
        <f>(C19/$C$21)*100</f>
        <v>0</v>
      </c>
      <c r="E19" s="1"/>
      <c r="F19" s="1">
        <v>0</v>
      </c>
      <c r="G19" s="1">
        <f t="shared" si="1"/>
        <v>0</v>
      </c>
      <c r="H19" s="1"/>
      <c r="I19" s="1">
        <f t="shared" si="2"/>
        <v>0</v>
      </c>
      <c r="J19" s="1">
        <f t="shared" si="3"/>
        <v>0</v>
      </c>
      <c r="K19" s="3"/>
    </row>
    <row r="20" spans="1:10" ht="11.25" customHeight="1">
      <c r="A20" s="32" t="s">
        <v>101</v>
      </c>
      <c r="B20" s="27"/>
      <c r="C20" s="1">
        <v>0</v>
      </c>
      <c r="D20" s="1">
        <f>(C20/$C$21)*100</f>
        <v>0</v>
      </c>
      <c r="E20" s="1"/>
      <c r="F20" s="1">
        <v>0</v>
      </c>
      <c r="G20" s="1">
        <f t="shared" si="1"/>
        <v>0</v>
      </c>
      <c r="H20" s="1"/>
      <c r="I20" s="1">
        <f t="shared" si="2"/>
        <v>0</v>
      </c>
      <c r="J20" s="1">
        <f t="shared" si="3"/>
        <v>0</v>
      </c>
    </row>
    <row r="21" spans="1:10" ht="13.5" customHeight="1">
      <c r="A21" s="44" t="s">
        <v>2</v>
      </c>
      <c r="B21" s="27"/>
      <c r="C21" s="1">
        <f>SUM(C7:C20)</f>
        <v>534</v>
      </c>
      <c r="D21" s="1">
        <v>100</v>
      </c>
      <c r="E21" s="1"/>
      <c r="F21" s="1">
        <f>SUM(F7:F20)</f>
        <v>311</v>
      </c>
      <c r="G21" s="1">
        <f>SUM(G7:G20)</f>
        <v>99.99999999999999</v>
      </c>
      <c r="H21" s="1"/>
      <c r="I21" s="1">
        <f>SUM(I7:I20)</f>
        <v>845</v>
      </c>
      <c r="J21" s="1">
        <f>SUM(J7:J20)</f>
        <v>99.99999999999999</v>
      </c>
    </row>
    <row r="22" spans="1:10" ht="16.5" customHeight="1">
      <c r="A22" s="60" t="s">
        <v>9</v>
      </c>
      <c r="B22" s="27"/>
      <c r="C22" s="1"/>
      <c r="D22" s="5"/>
      <c r="E22" s="1"/>
      <c r="F22" s="1"/>
      <c r="G22" s="1"/>
      <c r="H22" s="1"/>
      <c r="I22" s="1"/>
      <c r="J22" s="1"/>
    </row>
    <row r="23" spans="1:10" ht="12.75">
      <c r="A23" s="43" t="s">
        <v>16</v>
      </c>
      <c r="B23" s="27"/>
      <c r="C23" s="1">
        <v>25596</v>
      </c>
      <c r="D23" s="1">
        <f aca="true" t="shared" si="4" ref="D23:D36">(C23/$C$37)*100</f>
        <v>6.73504507396551</v>
      </c>
      <c r="E23" s="1"/>
      <c r="F23" s="1">
        <v>24909</v>
      </c>
      <c r="G23" s="1">
        <f aca="true" t="shared" si="5" ref="G23:G36">(F23/$F$37)*100</f>
        <v>9.338201939694763</v>
      </c>
      <c r="H23" s="1"/>
      <c r="I23" s="1">
        <f>C23+F23</f>
        <v>50505</v>
      </c>
      <c r="J23" s="1">
        <f>(I23/$I$37)*100</f>
        <v>7.808622648948258</v>
      </c>
    </row>
    <row r="24" spans="1:10" ht="11.25" customHeight="1">
      <c r="A24" s="32" t="s">
        <v>88</v>
      </c>
      <c r="B24" s="27"/>
      <c r="C24" s="1">
        <v>9804</v>
      </c>
      <c r="D24" s="1">
        <f t="shared" si="4"/>
        <v>2.5797148736192312</v>
      </c>
      <c r="E24" s="1"/>
      <c r="F24" s="1">
        <v>6393</v>
      </c>
      <c r="G24" s="1">
        <f t="shared" si="5"/>
        <v>2.3966889477886952</v>
      </c>
      <c r="H24" s="1"/>
      <c r="I24" s="1">
        <f aca="true" t="shared" si="6" ref="I24:I36">C24+F24</f>
        <v>16197</v>
      </c>
      <c r="J24" s="1">
        <f>(I24/$I$37)*100</f>
        <v>2.504232472923769</v>
      </c>
    </row>
    <row r="25" spans="1:10" ht="11.25" customHeight="1">
      <c r="A25" s="32" t="s">
        <v>89</v>
      </c>
      <c r="B25" s="27"/>
      <c r="C25" s="1">
        <v>10012</v>
      </c>
      <c r="D25" s="1">
        <f t="shared" si="4"/>
        <v>2.634445666531594</v>
      </c>
      <c r="E25" s="1"/>
      <c r="F25" s="1">
        <v>6167</v>
      </c>
      <c r="G25" s="1">
        <f t="shared" si="5"/>
        <v>2.311963200533847</v>
      </c>
      <c r="H25" s="1"/>
      <c r="I25" s="1">
        <f t="shared" si="6"/>
        <v>16179</v>
      </c>
      <c r="J25" s="1">
        <v>2</v>
      </c>
    </row>
    <row r="26" spans="1:10" ht="11.25" customHeight="1">
      <c r="A26" s="32" t="s">
        <v>90</v>
      </c>
      <c r="B26" s="27"/>
      <c r="C26" s="1">
        <v>14384</v>
      </c>
      <c r="D26" s="1">
        <f t="shared" si="4"/>
        <v>3.784844832939517</v>
      </c>
      <c r="E26" s="1"/>
      <c r="F26" s="1">
        <v>8446</v>
      </c>
      <c r="G26" s="1">
        <f t="shared" si="5"/>
        <v>3.1663436341347286</v>
      </c>
      <c r="H26" s="1"/>
      <c r="I26" s="1">
        <f t="shared" si="6"/>
        <v>22830</v>
      </c>
      <c r="J26" s="1">
        <v>3</v>
      </c>
    </row>
    <row r="27" spans="1:10" ht="11.25" customHeight="1">
      <c r="A27" s="32" t="s">
        <v>91</v>
      </c>
      <c r="B27" s="27"/>
      <c r="C27" s="1">
        <v>15418</v>
      </c>
      <c r="D27" s="1">
        <f t="shared" si="4"/>
        <v>4.056920024628856</v>
      </c>
      <c r="E27" s="1"/>
      <c r="F27" s="1">
        <v>7513</v>
      </c>
      <c r="G27" s="1">
        <f t="shared" si="5"/>
        <v>2.8165687571932536</v>
      </c>
      <c r="H27" s="1"/>
      <c r="I27" s="1">
        <f t="shared" si="6"/>
        <v>22931</v>
      </c>
      <c r="J27" s="1">
        <f aca="true" t="shared" si="7" ref="J27:J36">(I27/$I$37)*100</f>
        <v>3.5453821594502033</v>
      </c>
    </row>
    <row r="28" spans="1:10" ht="11.25" customHeight="1">
      <c r="A28" s="32" t="s">
        <v>92</v>
      </c>
      <c r="B28" s="27"/>
      <c r="C28" s="1">
        <v>18457</v>
      </c>
      <c r="D28" s="1">
        <f t="shared" si="4"/>
        <v>4.85656848453592</v>
      </c>
      <c r="E28" s="1"/>
      <c r="F28" s="1">
        <v>7730</v>
      </c>
      <c r="G28" s="1">
        <f t="shared" si="5"/>
        <v>2.8979204702653862</v>
      </c>
      <c r="H28" s="1"/>
      <c r="I28" s="1">
        <f t="shared" si="6"/>
        <v>26187</v>
      </c>
      <c r="J28" s="1">
        <f t="shared" si="7"/>
        <v>4.048795194693755</v>
      </c>
    </row>
    <row r="29" spans="1:10" ht="11.25" customHeight="1">
      <c r="A29" s="32" t="s">
        <v>93</v>
      </c>
      <c r="B29" s="27"/>
      <c r="C29" s="1">
        <v>31357</v>
      </c>
      <c r="D29" s="1">
        <f t="shared" si="4"/>
        <v>8.250930160350698</v>
      </c>
      <c r="E29" s="1"/>
      <c r="F29" s="1">
        <v>15533</v>
      </c>
      <c r="G29" s="1">
        <f t="shared" si="5"/>
        <v>5.823208106679463</v>
      </c>
      <c r="H29" s="1"/>
      <c r="I29" s="1">
        <f t="shared" si="6"/>
        <v>46890</v>
      </c>
      <c r="J29" s="1">
        <f t="shared" si="7"/>
        <v>7.249704306686147</v>
      </c>
    </row>
    <row r="30" spans="1:10" ht="11.25" customHeight="1">
      <c r="A30" s="32" t="s">
        <v>94</v>
      </c>
      <c r="B30" s="27"/>
      <c r="C30" s="1">
        <v>30282</v>
      </c>
      <c r="D30" s="1">
        <f t="shared" si="4"/>
        <v>7.968066687366133</v>
      </c>
      <c r="E30" s="1"/>
      <c r="F30" s="1">
        <v>11338</v>
      </c>
      <c r="G30" s="1">
        <f t="shared" si="5"/>
        <v>4.250533284847212</v>
      </c>
      <c r="H30" s="1"/>
      <c r="I30" s="1">
        <f t="shared" si="6"/>
        <v>41620</v>
      </c>
      <c r="J30" s="1">
        <f t="shared" si="7"/>
        <v>6.434904952959639</v>
      </c>
    </row>
    <row r="31" spans="1:10" ht="11.25" customHeight="1">
      <c r="A31" s="32" t="s">
        <v>95</v>
      </c>
      <c r="B31" s="27"/>
      <c r="C31" s="1">
        <v>33311</v>
      </c>
      <c r="D31" s="1">
        <f t="shared" si="4"/>
        <v>8.765083859152409</v>
      </c>
      <c r="E31" s="1"/>
      <c r="F31" s="1">
        <v>12633</v>
      </c>
      <c r="G31" s="1">
        <f t="shared" si="5"/>
        <v>4.736019314471233</v>
      </c>
      <c r="H31" s="1"/>
      <c r="I31" s="1">
        <f t="shared" si="6"/>
        <v>45944</v>
      </c>
      <c r="J31" s="1">
        <f t="shared" si="7"/>
        <v>7.103442411311332</v>
      </c>
    </row>
    <row r="32" spans="1:10" ht="11.25" customHeight="1">
      <c r="A32" s="32" t="s">
        <v>96</v>
      </c>
      <c r="B32" s="27"/>
      <c r="C32" s="1">
        <v>36699</v>
      </c>
      <c r="D32" s="1">
        <f t="shared" si="4"/>
        <v>9.656564274474928</v>
      </c>
      <c r="E32" s="1"/>
      <c r="F32" s="1">
        <v>15540</v>
      </c>
      <c r="G32" s="1">
        <f t="shared" si="5"/>
        <v>5.825832355488241</v>
      </c>
      <c r="H32" s="1"/>
      <c r="I32" s="1">
        <f t="shared" si="6"/>
        <v>52239</v>
      </c>
      <c r="J32" s="1">
        <f t="shared" si="7"/>
        <v>8.076717920174401</v>
      </c>
    </row>
    <row r="33" spans="1:10" ht="11.25" customHeight="1">
      <c r="A33" s="32" t="s">
        <v>133</v>
      </c>
      <c r="B33" s="27"/>
      <c r="C33" s="1">
        <v>141736</v>
      </c>
      <c r="D33" s="1">
        <f t="shared" si="4"/>
        <v>37.29482530878166</v>
      </c>
      <c r="E33" s="1"/>
      <c r="F33" s="1">
        <v>121212</v>
      </c>
      <c r="G33" s="1">
        <v>46</v>
      </c>
      <c r="H33" s="1"/>
      <c r="I33" s="1">
        <f t="shared" si="6"/>
        <v>262948</v>
      </c>
      <c r="J33" s="1">
        <f t="shared" si="7"/>
        <v>40.65462247887629</v>
      </c>
    </row>
    <row r="34" spans="1:11" ht="11.25" customHeight="1">
      <c r="A34" s="32" t="s">
        <v>99</v>
      </c>
      <c r="B34" s="27"/>
      <c r="C34" s="1">
        <v>7522</v>
      </c>
      <c r="D34" s="1">
        <f t="shared" si="4"/>
        <v>1.979254924455718</v>
      </c>
      <c r="E34" s="1"/>
      <c r="F34" s="1">
        <v>15955</v>
      </c>
      <c r="G34" s="1">
        <f t="shared" si="5"/>
        <v>5.981412820580109</v>
      </c>
      <c r="H34" s="1"/>
      <c r="I34" s="1">
        <f t="shared" si="6"/>
        <v>23477</v>
      </c>
      <c r="J34" s="1">
        <f t="shared" si="7"/>
        <v>3.6297997016009957</v>
      </c>
      <c r="K34" s="3"/>
    </row>
    <row r="35" spans="1:11" ht="11.25" customHeight="1">
      <c r="A35" s="32" t="s">
        <v>100</v>
      </c>
      <c r="B35" s="27"/>
      <c r="C35" s="1">
        <v>5140</v>
      </c>
      <c r="D35" s="1">
        <f t="shared" si="4"/>
        <v>1.352482094084338</v>
      </c>
      <c r="E35" s="1"/>
      <c r="F35" s="1">
        <v>12436</v>
      </c>
      <c r="G35" s="1">
        <f t="shared" si="5"/>
        <v>4.662165455138466</v>
      </c>
      <c r="H35" s="1"/>
      <c r="I35" s="1">
        <f t="shared" si="6"/>
        <v>17576</v>
      </c>
      <c r="J35" s="1">
        <f t="shared" si="7"/>
        <v>2.71744088066359</v>
      </c>
      <c r="K35" s="3"/>
    </row>
    <row r="36" spans="1:10" ht="11.25" customHeight="1">
      <c r="A36" s="32" t="s">
        <v>101</v>
      </c>
      <c r="B36" s="27"/>
      <c r="C36" s="1">
        <v>324</v>
      </c>
      <c r="D36" s="1">
        <f t="shared" si="4"/>
        <v>0.08525373511348745</v>
      </c>
      <c r="E36" s="1"/>
      <c r="F36" s="1">
        <v>938</v>
      </c>
      <c r="G36" s="1">
        <f t="shared" si="5"/>
        <v>0.3516493403763173</v>
      </c>
      <c r="H36" s="1"/>
      <c r="I36" s="1">
        <f t="shared" si="6"/>
        <v>1262</v>
      </c>
      <c r="J36" s="1">
        <f t="shared" si="7"/>
        <v>0.19511893442179393</v>
      </c>
    </row>
    <row r="37" spans="1:10" ht="13.5" customHeight="1">
      <c r="A37" s="44" t="s">
        <v>2</v>
      </c>
      <c r="B37" s="27"/>
      <c r="C37" s="1">
        <f>SUM(C23:C36)</f>
        <v>380042</v>
      </c>
      <c r="D37" s="1">
        <v>100</v>
      </c>
      <c r="E37" s="1"/>
      <c r="F37" s="1">
        <f>SUM(F23:F36)</f>
        <v>266743</v>
      </c>
      <c r="G37" s="1">
        <v>100</v>
      </c>
      <c r="H37" s="1"/>
      <c r="I37" s="1">
        <f>SUM(I23:I36)</f>
        <v>646785</v>
      </c>
      <c r="J37" s="1">
        <v>100</v>
      </c>
    </row>
    <row r="38" spans="1:10" ht="16.5" customHeight="1">
      <c r="A38" s="131" t="s">
        <v>10</v>
      </c>
      <c r="B38" s="115"/>
      <c r="C38" s="1"/>
      <c r="D38" s="5"/>
      <c r="E38" s="1"/>
      <c r="F38" s="1"/>
      <c r="G38" s="5"/>
      <c r="H38" s="1"/>
      <c r="I38" s="1"/>
      <c r="J38" s="5"/>
    </row>
    <row r="39" spans="1:10" ht="12.75">
      <c r="A39" s="43" t="s">
        <v>16</v>
      </c>
      <c r="B39" s="27"/>
      <c r="C39" s="1">
        <v>25758</v>
      </c>
      <c r="D39" s="1">
        <f aca="true" t="shared" si="8" ref="D39:D53">(C39/$C$54)*100</f>
        <v>6.768161944000672</v>
      </c>
      <c r="E39" s="1"/>
      <c r="F39" s="1">
        <v>25013</v>
      </c>
      <c r="G39" s="1">
        <f aca="true" t="shared" si="9" ref="G39:G53">(F39/$F$54)*100</f>
        <v>9.36627049211021</v>
      </c>
      <c r="H39" s="1"/>
      <c r="I39" s="58">
        <f aca="true" t="shared" si="10" ref="I39:I53">C39+F39</f>
        <v>50771</v>
      </c>
      <c r="J39" s="1">
        <f aca="true" t="shared" si="11" ref="J39:J53">(I39/$I$54)*100</f>
        <v>7.839507125982428</v>
      </c>
    </row>
    <row r="40" spans="1:10" ht="11.25" customHeight="1">
      <c r="A40" s="32" t="s">
        <v>88</v>
      </c>
      <c r="B40" s="27"/>
      <c r="C40" s="1">
        <v>9873</v>
      </c>
      <c r="D40" s="1">
        <v>2</v>
      </c>
      <c r="E40" s="1"/>
      <c r="F40" s="1">
        <v>6435</v>
      </c>
      <c r="G40" s="1">
        <f t="shared" si="9"/>
        <v>2.4096250196589453</v>
      </c>
      <c r="H40" s="1"/>
      <c r="I40" s="58">
        <f t="shared" si="10"/>
        <v>16308</v>
      </c>
      <c r="J40" s="1">
        <v>2</v>
      </c>
    </row>
    <row r="41" spans="1:10" ht="11.25" customHeight="1">
      <c r="A41" s="32" t="s">
        <v>89</v>
      </c>
      <c r="B41" s="27"/>
      <c r="C41" s="1">
        <v>10090</v>
      </c>
      <c r="D41" s="1">
        <f t="shared" si="8"/>
        <v>2.6512444294963426</v>
      </c>
      <c r="E41" s="1"/>
      <c r="F41" s="1">
        <v>6218</v>
      </c>
      <c r="G41" s="1">
        <f t="shared" si="9"/>
        <v>2.3283680454140363</v>
      </c>
      <c r="H41" s="1"/>
      <c r="I41" s="58">
        <f t="shared" si="10"/>
        <v>16308</v>
      </c>
      <c r="J41" s="1">
        <f t="shared" si="11"/>
        <v>2.518104473233173</v>
      </c>
    </row>
    <row r="42" spans="1:10" ht="11.25" customHeight="1">
      <c r="A42" s="32" t="s">
        <v>90</v>
      </c>
      <c r="B42" s="27"/>
      <c r="C42" s="1">
        <v>14452</v>
      </c>
      <c r="D42" s="1">
        <f t="shared" si="8"/>
        <v>3.7974018330110146</v>
      </c>
      <c r="E42" s="1"/>
      <c r="F42" s="1">
        <v>8479</v>
      </c>
      <c r="G42" s="1">
        <f t="shared" si="9"/>
        <v>3.1750132931916393</v>
      </c>
      <c r="H42" s="1"/>
      <c r="I42" s="58">
        <f t="shared" si="10"/>
        <v>22931</v>
      </c>
      <c r="J42" s="1">
        <f t="shared" si="11"/>
        <v>3.540756296033229</v>
      </c>
    </row>
    <row r="43" spans="1:10" ht="11.25" customHeight="1">
      <c r="A43" s="32" t="s">
        <v>91</v>
      </c>
      <c r="B43" s="27"/>
      <c r="C43" s="1">
        <v>15466</v>
      </c>
      <c r="D43" s="1">
        <f t="shared" si="8"/>
        <v>4.063840073993105</v>
      </c>
      <c r="E43" s="1"/>
      <c r="F43" s="1">
        <v>7532</v>
      </c>
      <c r="G43" s="1">
        <f t="shared" si="9"/>
        <v>2.820403364113625</v>
      </c>
      <c r="H43" s="1"/>
      <c r="I43" s="58">
        <f t="shared" si="10"/>
        <v>22998</v>
      </c>
      <c r="J43" s="1">
        <f t="shared" si="11"/>
        <v>3.5511017093093282</v>
      </c>
    </row>
    <row r="44" spans="1:10" ht="11.25" customHeight="1">
      <c r="A44" s="32" t="s">
        <v>92</v>
      </c>
      <c r="B44" s="27"/>
      <c r="C44" s="1">
        <v>18479</v>
      </c>
      <c r="D44" s="1">
        <f t="shared" si="8"/>
        <v>4.855534768351131</v>
      </c>
      <c r="E44" s="1"/>
      <c r="F44" s="1">
        <v>7743</v>
      </c>
      <c r="G44" s="1">
        <f t="shared" si="9"/>
        <v>2.8994136017434675</v>
      </c>
      <c r="H44" s="1"/>
      <c r="I44" s="58">
        <f t="shared" si="10"/>
        <v>26222</v>
      </c>
      <c r="J44" s="1">
        <f t="shared" si="11"/>
        <v>4.048916819789077</v>
      </c>
    </row>
    <row r="45" spans="1:10" ht="11.25" customHeight="1">
      <c r="A45" s="32" t="s">
        <v>93</v>
      </c>
      <c r="B45" s="27"/>
      <c r="C45" s="1">
        <v>31387</v>
      </c>
      <c r="D45" s="1">
        <f t="shared" si="8"/>
        <v>8.247235768939712</v>
      </c>
      <c r="E45" s="1"/>
      <c r="F45" s="1">
        <v>15559</v>
      </c>
      <c r="G45" s="1">
        <f t="shared" si="9"/>
        <v>5.826162498970246</v>
      </c>
      <c r="H45" s="1"/>
      <c r="I45" s="58">
        <f t="shared" si="10"/>
        <v>46946</v>
      </c>
      <c r="J45" s="1">
        <f t="shared" si="11"/>
        <v>7.248892114324537</v>
      </c>
    </row>
    <row r="46" spans="1:10" ht="11.25" customHeight="1">
      <c r="A46" s="32" t="s">
        <v>94</v>
      </c>
      <c r="B46" s="27"/>
      <c r="C46" s="1">
        <v>30298</v>
      </c>
      <c r="D46" s="1">
        <f t="shared" si="8"/>
        <v>7.96109055747078</v>
      </c>
      <c r="E46" s="1"/>
      <c r="F46" s="1">
        <v>11345</v>
      </c>
      <c r="G46" s="1">
        <f t="shared" si="9"/>
        <v>4.248204482988459</v>
      </c>
      <c r="H46" s="1"/>
      <c r="I46" s="58">
        <f t="shared" si="10"/>
        <v>41643</v>
      </c>
      <c r="J46" s="1">
        <f t="shared" si="11"/>
        <v>6.43006037397897</v>
      </c>
    </row>
    <row r="47" spans="1:10" ht="11.25" customHeight="1">
      <c r="A47" s="32" t="s">
        <v>95</v>
      </c>
      <c r="B47" s="27"/>
      <c r="C47" s="1">
        <v>33325</v>
      </c>
      <c r="D47" s="1">
        <f t="shared" si="8"/>
        <v>8.756463886319683</v>
      </c>
      <c r="E47" s="1"/>
      <c r="F47" s="1">
        <v>12641</v>
      </c>
      <c r="G47" s="1">
        <f t="shared" si="9"/>
        <v>4.733499591842849</v>
      </c>
      <c r="H47" s="1"/>
      <c r="I47" s="58">
        <f t="shared" si="10"/>
        <v>45966</v>
      </c>
      <c r="J47" s="1">
        <f t="shared" si="11"/>
        <v>7.097571144017417</v>
      </c>
    </row>
    <row r="48" spans="1:10" ht="11.25" customHeight="1">
      <c r="A48" s="32" t="s">
        <v>96</v>
      </c>
      <c r="B48" s="27"/>
      <c r="C48" s="1">
        <v>36706</v>
      </c>
      <c r="D48" s="1">
        <f t="shared" si="8"/>
        <v>9.644854115866476</v>
      </c>
      <c r="E48" s="1"/>
      <c r="F48" s="1">
        <v>15543</v>
      </c>
      <c r="G48" s="1">
        <f t="shared" si="9"/>
        <v>5.820171201330068</v>
      </c>
      <c r="H48" s="1"/>
      <c r="I48" s="58">
        <f t="shared" si="10"/>
        <v>52249</v>
      </c>
      <c r="J48" s="1">
        <f t="shared" si="11"/>
        <v>8.067723854670104</v>
      </c>
    </row>
    <row r="49" spans="1:10" ht="11.25" customHeight="1">
      <c r="A49" s="32" t="s">
        <v>97</v>
      </c>
      <c r="B49" s="27"/>
      <c r="C49" s="1">
        <v>115729</v>
      </c>
      <c r="D49" s="1">
        <f t="shared" si="8"/>
        <v>30.408906499621622</v>
      </c>
      <c r="E49" s="1"/>
      <c r="F49" s="1">
        <v>81264</v>
      </c>
      <c r="G49" s="1">
        <v>31</v>
      </c>
      <c r="H49" s="1"/>
      <c r="I49" s="58">
        <f t="shared" si="10"/>
        <v>196993</v>
      </c>
      <c r="J49" s="1">
        <f t="shared" si="11"/>
        <v>30.41752235072495</v>
      </c>
    </row>
    <row r="50" spans="1:10" ht="11.25" customHeight="1">
      <c r="A50" s="32" t="s">
        <v>98</v>
      </c>
      <c r="B50" s="27"/>
      <c r="C50" s="1">
        <v>26027</v>
      </c>
      <c r="D50" s="1">
        <f t="shared" si="8"/>
        <v>6.8388442781468095</v>
      </c>
      <c r="E50" s="1"/>
      <c r="F50" s="1">
        <v>39953</v>
      </c>
      <c r="G50" s="1">
        <f t="shared" si="9"/>
        <v>14.960644663626082</v>
      </c>
      <c r="H50" s="1"/>
      <c r="I50" s="58">
        <f t="shared" si="10"/>
        <v>65980</v>
      </c>
      <c r="J50" s="1">
        <f t="shared" si="11"/>
        <v>10.187915939656902</v>
      </c>
    </row>
    <row r="51" spans="1:10" ht="11.25" customHeight="1">
      <c r="A51" s="32" t="s">
        <v>99</v>
      </c>
      <c r="B51" s="27"/>
      <c r="C51" s="1">
        <v>7522</v>
      </c>
      <c r="D51" s="1">
        <f t="shared" si="8"/>
        <v>1.9764777600269063</v>
      </c>
      <c r="E51" s="1"/>
      <c r="F51" s="1">
        <v>15955</v>
      </c>
      <c r="G51" s="1">
        <f t="shared" si="9"/>
        <v>5.974447115564643</v>
      </c>
      <c r="H51" s="1"/>
      <c r="I51" s="58">
        <f t="shared" si="10"/>
        <v>23477</v>
      </c>
      <c r="J51" s="1">
        <f t="shared" si="11"/>
        <v>3.6250636937757674</v>
      </c>
    </row>
    <row r="52" spans="1:10" ht="11.25" customHeight="1">
      <c r="A52" s="32" t="s">
        <v>100</v>
      </c>
      <c r="B52" s="27"/>
      <c r="C52" s="1">
        <v>5140</v>
      </c>
      <c r="D52" s="1">
        <f t="shared" si="8"/>
        <v>1.3505843773648365</v>
      </c>
      <c r="E52" s="1"/>
      <c r="F52" s="1">
        <v>12436</v>
      </c>
      <c r="G52" s="1">
        <f t="shared" si="9"/>
        <v>4.656736090828073</v>
      </c>
      <c r="H52" s="1"/>
      <c r="I52" s="58">
        <f t="shared" si="10"/>
        <v>17576</v>
      </c>
      <c r="J52" s="1">
        <f t="shared" si="11"/>
        <v>2.7138952797121814</v>
      </c>
    </row>
    <row r="53" spans="1:10" ht="11.25" customHeight="1">
      <c r="A53" s="32" t="s">
        <v>101</v>
      </c>
      <c r="B53" s="27"/>
      <c r="C53" s="1">
        <v>324</v>
      </c>
      <c r="D53" s="1">
        <f t="shared" si="8"/>
        <v>0.08513411250315311</v>
      </c>
      <c r="E53" s="1"/>
      <c r="F53" s="1">
        <v>938</v>
      </c>
      <c r="G53" s="1">
        <f t="shared" si="9"/>
        <v>0.35123982415541427</v>
      </c>
      <c r="H53" s="1"/>
      <c r="I53" s="58">
        <f t="shared" si="10"/>
        <v>1262</v>
      </c>
      <c r="J53" s="1">
        <f t="shared" si="11"/>
        <v>0.1948643515587604</v>
      </c>
    </row>
    <row r="54" spans="1:10" ht="12.75" customHeight="1">
      <c r="A54" s="45" t="s">
        <v>2</v>
      </c>
      <c r="B54" s="49"/>
      <c r="C54" s="28">
        <f>SUM(C39:C53)</f>
        <v>380576</v>
      </c>
      <c r="D54" s="28">
        <v>100</v>
      </c>
      <c r="E54" s="28"/>
      <c r="F54" s="28">
        <f>SUM(F39:F53)</f>
        <v>267054</v>
      </c>
      <c r="G54" s="28">
        <v>100</v>
      </c>
      <c r="H54" s="28"/>
      <c r="I54" s="28">
        <f>SUM(I39:I53)</f>
        <v>647630</v>
      </c>
      <c r="J54" s="28">
        <v>100</v>
      </c>
    </row>
    <row r="55" spans="1:10" ht="24" customHeight="1">
      <c r="A55" s="86"/>
      <c r="D55" s="88"/>
      <c r="G55" s="88"/>
      <c r="J55" s="88"/>
    </row>
    <row r="56" spans="1:10" ht="15.75" customHeight="1">
      <c r="A56" s="118" t="s">
        <v>85</v>
      </c>
      <c r="B56" s="118"/>
      <c r="C56" s="118"/>
      <c r="D56" s="118"/>
      <c r="E56" s="118"/>
      <c r="F56" s="118"/>
      <c r="G56" s="118"/>
      <c r="H56" s="118"/>
      <c r="I56" s="118"/>
      <c r="J56" s="118"/>
    </row>
  </sheetData>
  <mergeCells count="4">
    <mergeCell ref="A38:B38"/>
    <mergeCell ref="A56:J56"/>
    <mergeCell ref="A1:L1"/>
    <mergeCell ref="A3:L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5"/>
  <sheetViews>
    <sheetView zoomScaleSheetLayoutView="50" workbookViewId="0" topLeftCell="A1">
      <selection activeCell="A1" sqref="A1:L1"/>
    </sheetView>
  </sheetViews>
  <sheetFormatPr defaultColWidth="9.140625" defaultRowHeight="12.75"/>
  <cols>
    <col min="1" max="1" width="21.421875" style="0" customWidth="1"/>
    <col min="2" max="2" width="6.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5.710937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8" ht="26.25" customHeight="1">
      <c r="A1" s="109" t="s">
        <v>150</v>
      </c>
      <c r="B1" s="114"/>
      <c r="C1" s="114"/>
      <c r="D1" s="114"/>
      <c r="E1" s="114"/>
      <c r="F1" s="114"/>
      <c r="G1" s="114"/>
      <c r="H1" s="114"/>
      <c r="I1" s="114"/>
      <c r="J1" s="114"/>
      <c r="K1" s="114"/>
      <c r="L1" s="114"/>
      <c r="M1" s="114"/>
      <c r="N1" s="114"/>
      <c r="O1" s="114"/>
      <c r="P1" s="114"/>
      <c r="Q1" s="114"/>
      <c r="R1" s="114"/>
    </row>
    <row r="2" spans="1:18" ht="12.75" customHeight="1">
      <c r="A2" s="76"/>
      <c r="B2" s="81"/>
      <c r="C2" s="81"/>
      <c r="D2" s="81"/>
      <c r="E2" s="81"/>
      <c r="F2" s="81"/>
      <c r="G2" s="81"/>
      <c r="H2" s="81"/>
      <c r="I2" s="81"/>
      <c r="J2" s="81"/>
      <c r="K2" s="81"/>
      <c r="L2" s="81"/>
      <c r="M2" s="81"/>
      <c r="N2" s="81"/>
      <c r="O2" s="81"/>
      <c r="P2" s="81"/>
      <c r="Q2" s="81"/>
      <c r="R2" s="81"/>
    </row>
    <row r="3" spans="1:18" ht="45" customHeight="1">
      <c r="A3" s="109" t="s">
        <v>138</v>
      </c>
      <c r="B3" s="114"/>
      <c r="C3" s="114"/>
      <c r="D3" s="114"/>
      <c r="E3" s="114"/>
      <c r="F3" s="114"/>
      <c r="G3" s="114"/>
      <c r="H3" s="114"/>
      <c r="I3" s="114"/>
      <c r="J3" s="114"/>
      <c r="K3" s="114"/>
      <c r="L3" s="114"/>
      <c r="M3" s="114"/>
      <c r="N3" s="114"/>
      <c r="O3" s="114"/>
      <c r="P3" s="114"/>
      <c r="Q3" s="114"/>
      <c r="R3" s="114"/>
    </row>
    <row r="4" spans="1:18" ht="15.75" customHeight="1">
      <c r="A4" s="30" t="s">
        <v>15</v>
      </c>
      <c r="B4" s="124" t="s">
        <v>17</v>
      </c>
      <c r="C4" s="124"/>
      <c r="D4" s="124"/>
      <c r="E4" s="124"/>
      <c r="F4" s="124"/>
      <c r="G4" s="124"/>
      <c r="H4" s="124"/>
      <c r="I4" s="124"/>
      <c r="J4" s="124"/>
      <c r="K4" s="124"/>
      <c r="L4" s="124"/>
      <c r="M4" s="124"/>
      <c r="N4" s="124"/>
      <c r="O4" s="124"/>
      <c r="P4" s="30"/>
      <c r="Q4" s="134" t="s">
        <v>18</v>
      </c>
      <c r="R4" s="134"/>
    </row>
    <row r="5" spans="1:18" ht="15.75" customHeight="1">
      <c r="A5" s="38"/>
      <c r="B5" s="125" t="s">
        <v>86</v>
      </c>
      <c r="C5" s="135"/>
      <c r="D5" s="39"/>
      <c r="E5" s="126" t="s">
        <v>69</v>
      </c>
      <c r="F5" s="126"/>
      <c r="G5" s="39"/>
      <c r="H5" s="126" t="s">
        <v>70</v>
      </c>
      <c r="I5" s="126"/>
      <c r="J5" s="39"/>
      <c r="K5" s="126" t="s">
        <v>71</v>
      </c>
      <c r="L5" s="126"/>
      <c r="M5" s="39"/>
      <c r="N5" s="126" t="s">
        <v>103</v>
      </c>
      <c r="O5" s="126"/>
      <c r="P5" s="38"/>
      <c r="Q5" s="29"/>
      <c r="R5" s="29"/>
    </row>
    <row r="6" spans="1:18" ht="15.75" customHeight="1">
      <c r="A6" s="29"/>
      <c r="B6" s="21" t="s">
        <v>12</v>
      </c>
      <c r="C6" s="21" t="s">
        <v>13</v>
      </c>
      <c r="D6" s="21"/>
      <c r="E6" s="21" t="s">
        <v>12</v>
      </c>
      <c r="F6" s="21" t="s">
        <v>13</v>
      </c>
      <c r="G6" s="21"/>
      <c r="H6" s="21" t="s">
        <v>12</v>
      </c>
      <c r="I6" s="21" t="s">
        <v>13</v>
      </c>
      <c r="J6" s="21"/>
      <c r="K6" s="21" t="s">
        <v>12</v>
      </c>
      <c r="L6" s="21" t="s">
        <v>13</v>
      </c>
      <c r="M6" s="21"/>
      <c r="N6" s="21" t="s">
        <v>12</v>
      </c>
      <c r="O6" s="21" t="s">
        <v>13</v>
      </c>
      <c r="P6" s="21"/>
      <c r="Q6" s="21" t="s">
        <v>12</v>
      </c>
      <c r="R6" s="21" t="s">
        <v>13</v>
      </c>
    </row>
    <row r="7" spans="1:18" ht="31.5" customHeight="1">
      <c r="A7" s="40" t="s">
        <v>65</v>
      </c>
      <c r="B7" s="17"/>
      <c r="C7" s="17"/>
      <c r="D7" s="17"/>
      <c r="E7" s="17"/>
      <c r="F7" s="17"/>
      <c r="G7" s="17"/>
      <c r="H7" s="17"/>
      <c r="I7" s="17"/>
      <c r="J7" s="17"/>
      <c r="K7" s="17"/>
      <c r="L7" s="17"/>
      <c r="M7" s="17"/>
      <c r="N7" s="17"/>
      <c r="O7" s="17"/>
      <c r="P7" s="17"/>
      <c r="Q7" s="17"/>
      <c r="R7" s="17"/>
    </row>
    <row r="8" spans="1:18" ht="15.75" customHeight="1">
      <c r="A8" s="43" t="s">
        <v>16</v>
      </c>
      <c r="B8" s="1">
        <v>175</v>
      </c>
      <c r="C8" s="1">
        <f>B8/$B$15*100</f>
        <v>34.930139720558884</v>
      </c>
      <c r="D8" s="1"/>
      <c r="E8" s="1">
        <v>65</v>
      </c>
      <c r="F8" s="1">
        <f aca="true" t="shared" si="0" ref="F8:F14">E8/$E$15*100</f>
        <v>29.545454545454547</v>
      </c>
      <c r="G8" s="1"/>
      <c r="H8" s="1">
        <v>26</v>
      </c>
      <c r="I8" s="1">
        <f aca="true" t="shared" si="1" ref="I8:I14">H8/$H$15*100</f>
        <v>32.5</v>
      </c>
      <c r="J8" s="1"/>
      <c r="K8" s="1">
        <v>0</v>
      </c>
      <c r="L8" s="1">
        <f>K8/$K$15*100</f>
        <v>0</v>
      </c>
      <c r="M8" s="1"/>
      <c r="N8" s="1">
        <v>0</v>
      </c>
      <c r="O8" s="1">
        <f>N8/$N$15*100</f>
        <v>0</v>
      </c>
      <c r="P8" s="1"/>
      <c r="Q8" s="1">
        <f aca="true" t="shared" si="2" ref="Q8:Q14">B8+E8+H8+K8+N8</f>
        <v>266</v>
      </c>
      <c r="R8" s="1">
        <v>32</v>
      </c>
    </row>
    <row r="9" spans="1:18" ht="12.75">
      <c r="A9" s="32" t="s">
        <v>130</v>
      </c>
      <c r="B9" s="1">
        <v>223</v>
      </c>
      <c r="C9" s="1">
        <v>44</v>
      </c>
      <c r="D9" s="1"/>
      <c r="E9" s="1">
        <v>99</v>
      </c>
      <c r="F9" s="1">
        <f t="shared" si="0"/>
        <v>45</v>
      </c>
      <c r="G9" s="1"/>
      <c r="H9" s="89">
        <v>16</v>
      </c>
      <c r="I9" s="89">
        <f t="shared" si="1"/>
        <v>20</v>
      </c>
      <c r="J9" s="89"/>
      <c r="K9" s="89">
        <v>3</v>
      </c>
      <c r="L9" s="1">
        <f>K9/$K$15*100</f>
        <v>7.894736842105263</v>
      </c>
      <c r="M9" s="89"/>
      <c r="N9" s="89">
        <v>0</v>
      </c>
      <c r="O9" s="1">
        <f aca="true" t="shared" si="3" ref="O9:O14">N9/$N$15*100</f>
        <v>0</v>
      </c>
      <c r="P9" s="1"/>
      <c r="Q9" s="1">
        <f t="shared" si="2"/>
        <v>341</v>
      </c>
      <c r="R9" s="1">
        <f aca="true" t="shared" si="4" ref="R9:R14">Q9/$Q$15*100</f>
        <v>40.35502958579882</v>
      </c>
    </row>
    <row r="10" spans="1:18" ht="12.75">
      <c r="A10" s="32" t="s">
        <v>129</v>
      </c>
      <c r="B10" s="1">
        <v>85</v>
      </c>
      <c r="C10" s="1">
        <f>B10/$B$15*100</f>
        <v>16.966067864271455</v>
      </c>
      <c r="D10" s="1"/>
      <c r="E10" s="1">
        <v>44</v>
      </c>
      <c r="F10" s="1">
        <f t="shared" si="0"/>
        <v>20</v>
      </c>
      <c r="G10" s="1"/>
      <c r="H10" s="89">
        <v>25</v>
      </c>
      <c r="I10" s="89">
        <f t="shared" si="1"/>
        <v>31.25</v>
      </c>
      <c r="J10" s="105"/>
      <c r="K10" s="89">
        <v>4</v>
      </c>
      <c r="L10" s="1">
        <v>10</v>
      </c>
      <c r="M10" s="89"/>
      <c r="N10" s="89">
        <v>0</v>
      </c>
      <c r="O10" s="1">
        <f t="shared" si="3"/>
        <v>0</v>
      </c>
      <c r="P10" s="1"/>
      <c r="Q10" s="1">
        <f t="shared" si="2"/>
        <v>158</v>
      </c>
      <c r="R10" s="1">
        <f t="shared" si="4"/>
        <v>18.698224852071004</v>
      </c>
    </row>
    <row r="11" spans="1:18" ht="12.75">
      <c r="A11" s="32" t="s">
        <v>128</v>
      </c>
      <c r="B11" s="1">
        <v>18</v>
      </c>
      <c r="C11" s="1">
        <f>B11/$B$15*100</f>
        <v>3.592814371257485</v>
      </c>
      <c r="D11" s="1"/>
      <c r="E11" s="1">
        <v>12</v>
      </c>
      <c r="F11" s="1">
        <f t="shared" si="0"/>
        <v>5.454545454545454</v>
      </c>
      <c r="G11" s="1"/>
      <c r="H11" s="89">
        <v>13</v>
      </c>
      <c r="I11" s="89">
        <f t="shared" si="1"/>
        <v>16.25</v>
      </c>
      <c r="J11" s="105"/>
      <c r="K11" s="89">
        <v>31</v>
      </c>
      <c r="L11" s="1">
        <f>K11/$K$15*100</f>
        <v>81.57894736842105</v>
      </c>
      <c r="M11" s="89"/>
      <c r="N11" s="89">
        <v>6</v>
      </c>
      <c r="O11" s="1">
        <f t="shared" si="3"/>
        <v>100</v>
      </c>
      <c r="P11" s="1"/>
      <c r="Q11" s="1">
        <f t="shared" si="2"/>
        <v>80</v>
      </c>
      <c r="R11" s="1">
        <f t="shared" si="4"/>
        <v>9.467455621301776</v>
      </c>
    </row>
    <row r="12" spans="1:18" ht="12.75">
      <c r="A12" s="32" t="s">
        <v>99</v>
      </c>
      <c r="B12" s="1">
        <v>0</v>
      </c>
      <c r="C12" s="1">
        <f>B12/$B$15*100</f>
        <v>0</v>
      </c>
      <c r="D12" s="1"/>
      <c r="E12" s="1">
        <v>0</v>
      </c>
      <c r="F12" s="1">
        <f t="shared" si="0"/>
        <v>0</v>
      </c>
      <c r="G12" s="1"/>
      <c r="H12" s="89">
        <v>0</v>
      </c>
      <c r="I12" s="89">
        <f t="shared" si="1"/>
        <v>0</v>
      </c>
      <c r="J12" s="105"/>
      <c r="K12" s="89">
        <v>0</v>
      </c>
      <c r="L12" s="1">
        <f>K12/$K$15*100</f>
        <v>0</v>
      </c>
      <c r="M12" s="89"/>
      <c r="N12" s="89">
        <v>0</v>
      </c>
      <c r="O12" s="1">
        <f t="shared" si="3"/>
        <v>0</v>
      </c>
      <c r="P12" s="1"/>
      <c r="Q12" s="1">
        <f t="shared" si="2"/>
        <v>0</v>
      </c>
      <c r="R12" s="1">
        <f t="shared" si="4"/>
        <v>0</v>
      </c>
    </row>
    <row r="13" spans="1:18" ht="12.75">
      <c r="A13" s="32" t="s">
        <v>100</v>
      </c>
      <c r="B13" s="1">
        <v>0</v>
      </c>
      <c r="C13" s="1">
        <f>B13/$B$15*100</f>
        <v>0</v>
      </c>
      <c r="D13" s="1"/>
      <c r="E13" s="1">
        <v>0</v>
      </c>
      <c r="F13" s="1">
        <f t="shared" si="0"/>
        <v>0</v>
      </c>
      <c r="G13" s="1"/>
      <c r="H13" s="89">
        <v>0</v>
      </c>
      <c r="I13" s="89">
        <f t="shared" si="1"/>
        <v>0</v>
      </c>
      <c r="J13" s="105"/>
      <c r="K13" s="89">
        <v>0</v>
      </c>
      <c r="L13" s="89">
        <f>K13/$K$15*100</f>
        <v>0</v>
      </c>
      <c r="M13" s="89"/>
      <c r="N13" s="89">
        <v>0</v>
      </c>
      <c r="O13" s="1">
        <f t="shared" si="3"/>
        <v>0</v>
      </c>
      <c r="P13" s="1"/>
      <c r="Q13" s="1">
        <f t="shared" si="2"/>
        <v>0</v>
      </c>
      <c r="R13" s="1">
        <f t="shared" si="4"/>
        <v>0</v>
      </c>
    </row>
    <row r="14" spans="1:18" ht="12.75">
      <c r="A14" s="32" t="s">
        <v>102</v>
      </c>
      <c r="B14" s="1">
        <v>0</v>
      </c>
      <c r="C14" s="1">
        <f>B14/$B$15*100</f>
        <v>0</v>
      </c>
      <c r="D14" s="1"/>
      <c r="E14" s="1">
        <v>0</v>
      </c>
      <c r="F14" s="1">
        <f t="shared" si="0"/>
        <v>0</v>
      </c>
      <c r="G14" s="1"/>
      <c r="H14" s="89">
        <v>0</v>
      </c>
      <c r="I14" s="89">
        <f t="shared" si="1"/>
        <v>0</v>
      </c>
      <c r="J14" s="105"/>
      <c r="K14" s="89">
        <v>0</v>
      </c>
      <c r="L14" s="89">
        <f>K14/$K$15*100</f>
        <v>0</v>
      </c>
      <c r="M14" s="89"/>
      <c r="N14" s="89">
        <v>0</v>
      </c>
      <c r="O14" s="1">
        <f t="shared" si="3"/>
        <v>0</v>
      </c>
      <c r="P14" s="1"/>
      <c r="Q14" s="1">
        <f t="shared" si="2"/>
        <v>0</v>
      </c>
      <c r="R14" s="1">
        <f t="shared" si="4"/>
        <v>0</v>
      </c>
    </row>
    <row r="15" spans="1:18" ht="15.75" customHeight="1">
      <c r="A15" s="44" t="s">
        <v>2</v>
      </c>
      <c r="B15" s="58">
        <f>SUM(B8:B14)</f>
        <v>501</v>
      </c>
      <c r="C15" s="1">
        <v>100</v>
      </c>
      <c r="D15" s="58"/>
      <c r="E15" s="58">
        <f>SUM(E8:E14)</f>
        <v>220</v>
      </c>
      <c r="F15" s="1">
        <f>SUM(F8:F14)</f>
        <v>100</v>
      </c>
      <c r="G15" s="58"/>
      <c r="H15" s="58">
        <f>SUM(H8:H14)</f>
        <v>80</v>
      </c>
      <c r="I15" s="1">
        <v>100</v>
      </c>
      <c r="J15" s="58"/>
      <c r="K15" s="58">
        <f>SUM(K8:K14)</f>
        <v>38</v>
      </c>
      <c r="L15" s="1">
        <v>100</v>
      </c>
      <c r="M15" s="58"/>
      <c r="N15" s="58">
        <f>SUM(N8:N14)</f>
        <v>6</v>
      </c>
      <c r="O15" s="1">
        <f>SUM(O8:O14)</f>
        <v>100</v>
      </c>
      <c r="P15" s="58"/>
      <c r="Q15" s="58">
        <f>SUM(Q8:Q14)</f>
        <v>845</v>
      </c>
      <c r="R15" s="1">
        <v>100</v>
      </c>
    </row>
    <row r="16" spans="1:18" s="8" customFormat="1" ht="12.75" customHeight="1">
      <c r="A16" s="95"/>
      <c r="B16" s="6"/>
      <c r="C16" s="5"/>
      <c r="D16" s="6"/>
      <c r="E16" s="6"/>
      <c r="F16" s="5"/>
      <c r="G16" s="6"/>
      <c r="H16" s="6"/>
      <c r="I16" s="5"/>
      <c r="J16" s="6"/>
      <c r="K16" s="6"/>
      <c r="L16" s="5"/>
      <c r="M16" s="6"/>
      <c r="N16" s="6"/>
      <c r="O16" s="5"/>
      <c r="P16" s="6"/>
      <c r="Q16" s="6"/>
      <c r="R16" s="5"/>
    </row>
    <row r="17" spans="1:18" ht="27" customHeight="1">
      <c r="A17" s="41" t="s">
        <v>50</v>
      </c>
      <c r="B17" s="1"/>
      <c r="C17" s="1"/>
      <c r="D17" s="1"/>
      <c r="E17" s="1"/>
      <c r="F17" s="1"/>
      <c r="G17" s="1"/>
      <c r="H17" s="1"/>
      <c r="I17" s="1"/>
      <c r="J17" s="1"/>
      <c r="K17" s="1"/>
      <c r="L17" s="1"/>
      <c r="M17" s="1"/>
      <c r="N17" s="1"/>
      <c r="O17" s="1"/>
      <c r="P17" s="1"/>
      <c r="Q17" s="1"/>
      <c r="R17" s="1"/>
    </row>
    <row r="18" spans="1:18" ht="15.75" customHeight="1">
      <c r="A18" s="43" t="s">
        <v>16</v>
      </c>
      <c r="B18" s="1">
        <v>7120</v>
      </c>
      <c r="C18" s="1">
        <f aca="true" t="shared" si="5" ref="C18:C25">B18/$B$32*100</f>
        <v>12.171564353727542</v>
      </c>
      <c r="D18" s="1"/>
      <c r="E18" s="1">
        <v>25789</v>
      </c>
      <c r="F18" s="1">
        <f>E18/$E$32*100</f>
        <v>7.068578006797501</v>
      </c>
      <c r="G18" s="1"/>
      <c r="H18" s="1">
        <v>12394</v>
      </c>
      <c r="I18" s="1">
        <f aca="true" t="shared" si="6" ref="I18:I28">H18/$H$32*100</f>
        <v>7.282491817920077</v>
      </c>
      <c r="J18" s="25"/>
      <c r="K18" s="1">
        <v>4112</v>
      </c>
      <c r="L18" s="1">
        <f aca="true" t="shared" si="7" ref="L18:L31">K18/$K$32*100</f>
        <v>8.715187995421983</v>
      </c>
      <c r="M18" s="1"/>
      <c r="N18" s="1">
        <v>1090</v>
      </c>
      <c r="O18" s="1">
        <f>N18/$N$32*100</f>
        <v>17.936481816685866</v>
      </c>
      <c r="P18" s="1"/>
      <c r="Q18" s="1">
        <f>B18+E18+H18+K18+N18</f>
        <v>50505</v>
      </c>
      <c r="R18" s="1">
        <f>Q18/$Q$32*100</f>
        <v>7.808622648948258</v>
      </c>
    </row>
    <row r="19" spans="1:18" ht="12.75">
      <c r="A19" s="32" t="s">
        <v>88</v>
      </c>
      <c r="B19" s="1">
        <v>2765</v>
      </c>
      <c r="C19" s="1">
        <f t="shared" si="5"/>
        <v>4.726738123322564</v>
      </c>
      <c r="D19" s="1"/>
      <c r="E19" s="1">
        <v>7902</v>
      </c>
      <c r="F19" s="1">
        <f>E19/$E$32*100</f>
        <v>2.165880934108102</v>
      </c>
      <c r="G19" s="1"/>
      <c r="H19" s="1">
        <v>3847</v>
      </c>
      <c r="I19" s="1">
        <f t="shared" si="6"/>
        <v>2.2604281122751764</v>
      </c>
      <c r="J19" s="25"/>
      <c r="K19" s="1">
        <v>1470</v>
      </c>
      <c r="L19" s="1">
        <f t="shared" si="7"/>
        <v>3.115594930270018</v>
      </c>
      <c r="M19" s="1"/>
      <c r="N19" s="1">
        <v>213</v>
      </c>
      <c r="O19" s="1">
        <v>3</v>
      </c>
      <c r="P19" s="1"/>
      <c r="Q19" s="1">
        <f aca="true" t="shared" si="8" ref="Q19:Q31">B19+E19+H19+K19+N19</f>
        <v>16197</v>
      </c>
      <c r="R19" s="1">
        <f>Q19/$Q$32*100</f>
        <v>2.504232472923769</v>
      </c>
    </row>
    <row r="20" spans="1:18" ht="12.75">
      <c r="A20" s="32" t="s">
        <v>89</v>
      </c>
      <c r="B20" s="1">
        <v>2941</v>
      </c>
      <c r="C20" s="1">
        <f t="shared" si="5"/>
        <v>5.027608253414705</v>
      </c>
      <c r="D20" s="1"/>
      <c r="E20" s="1">
        <v>8600</v>
      </c>
      <c r="F20" s="1">
        <v>3</v>
      </c>
      <c r="G20" s="1"/>
      <c r="H20" s="1">
        <v>3428</v>
      </c>
      <c r="I20" s="1">
        <f t="shared" si="6"/>
        <v>2.0142312370364714</v>
      </c>
      <c r="J20" s="25"/>
      <c r="K20" s="1">
        <v>1067</v>
      </c>
      <c r="L20" s="1">
        <f t="shared" si="7"/>
        <v>2.2614556398626595</v>
      </c>
      <c r="M20" s="1"/>
      <c r="N20" s="1">
        <v>143</v>
      </c>
      <c r="O20" s="1">
        <f aca="true" t="shared" si="9" ref="O20:O31">N20/$N$32*100</f>
        <v>2.3531347704459438</v>
      </c>
      <c r="P20" s="1"/>
      <c r="Q20" s="1">
        <f t="shared" si="8"/>
        <v>16179</v>
      </c>
      <c r="R20" s="1">
        <v>2</v>
      </c>
    </row>
    <row r="21" spans="1:18" ht="12.75">
      <c r="A21" s="32" t="s">
        <v>90</v>
      </c>
      <c r="B21" s="1">
        <v>3092</v>
      </c>
      <c r="C21" s="1">
        <f t="shared" si="5"/>
        <v>5.285741149118758</v>
      </c>
      <c r="D21" s="1"/>
      <c r="E21" s="1">
        <v>11687</v>
      </c>
      <c r="F21" s="1">
        <f aca="true" t="shared" si="10" ref="F21:F31">E21/$E$32*100</f>
        <v>3.20332200416621</v>
      </c>
      <c r="G21" s="1"/>
      <c r="H21" s="1">
        <v>5588</v>
      </c>
      <c r="I21" s="1">
        <f t="shared" si="6"/>
        <v>3.2834084459042594</v>
      </c>
      <c r="J21" s="25"/>
      <c r="K21" s="1">
        <v>2135</v>
      </c>
      <c r="L21" s="1">
        <f t="shared" si="7"/>
        <v>4.525030732058836</v>
      </c>
      <c r="M21" s="1"/>
      <c r="N21" s="1">
        <v>328</v>
      </c>
      <c r="O21" s="1">
        <f t="shared" si="9"/>
        <v>5.397400032910976</v>
      </c>
      <c r="P21" s="1"/>
      <c r="Q21" s="1">
        <f t="shared" si="8"/>
        <v>22830</v>
      </c>
      <c r="R21" s="1">
        <v>3</v>
      </c>
    </row>
    <row r="22" spans="1:18" ht="12.75">
      <c r="A22" s="32" t="s">
        <v>91</v>
      </c>
      <c r="B22" s="1">
        <v>2865</v>
      </c>
      <c r="C22" s="1">
        <f t="shared" si="5"/>
        <v>4.897687060874917</v>
      </c>
      <c r="D22" s="1"/>
      <c r="E22" s="1">
        <v>11869</v>
      </c>
      <c r="F22" s="1">
        <f t="shared" si="10"/>
        <v>3.2532068852099547</v>
      </c>
      <c r="G22" s="1"/>
      <c r="H22" s="1">
        <v>5605</v>
      </c>
      <c r="I22" s="1">
        <f t="shared" si="6"/>
        <v>3.293397340603682</v>
      </c>
      <c r="J22" s="25"/>
      <c r="K22" s="1">
        <v>2208</v>
      </c>
      <c r="L22" s="1">
        <f t="shared" si="7"/>
        <v>4.679750752405579</v>
      </c>
      <c r="M22" s="1"/>
      <c r="N22" s="1">
        <v>384</v>
      </c>
      <c r="O22" s="1">
        <f t="shared" si="9"/>
        <v>6.318907355603094</v>
      </c>
      <c r="P22" s="1"/>
      <c r="Q22" s="1">
        <f t="shared" si="8"/>
        <v>22931</v>
      </c>
      <c r="R22" s="1">
        <f aca="true" t="shared" si="11" ref="R22:R31">Q22/$Q$32*100</f>
        <v>3.5453821594502033</v>
      </c>
    </row>
    <row r="23" spans="1:18" ht="12.75">
      <c r="A23" s="32" t="s">
        <v>92</v>
      </c>
      <c r="B23" s="1">
        <v>2932</v>
      </c>
      <c r="C23" s="1">
        <f t="shared" si="5"/>
        <v>5.012222849034993</v>
      </c>
      <c r="D23" s="1"/>
      <c r="E23" s="1">
        <v>14420</v>
      </c>
      <c r="F23" s="1">
        <f t="shared" si="10"/>
        <v>3.952417498081351</v>
      </c>
      <c r="G23" s="1"/>
      <c r="H23" s="1">
        <v>6097</v>
      </c>
      <c r="I23" s="1">
        <f t="shared" si="6"/>
        <v>3.582487704845789</v>
      </c>
      <c r="J23" s="25"/>
      <c r="K23" s="1">
        <v>2402</v>
      </c>
      <c r="L23" s="1">
        <f t="shared" si="7"/>
        <v>5.09092450510788</v>
      </c>
      <c r="M23" s="1"/>
      <c r="N23" s="1">
        <v>336</v>
      </c>
      <c r="O23" s="1">
        <f t="shared" si="9"/>
        <v>5.529043936152707</v>
      </c>
      <c r="P23" s="1"/>
      <c r="Q23" s="1">
        <f t="shared" si="8"/>
        <v>26187</v>
      </c>
      <c r="R23" s="1">
        <f t="shared" si="11"/>
        <v>4.048795194693755</v>
      </c>
    </row>
    <row r="24" spans="1:18" ht="12.75">
      <c r="A24" s="32" t="s">
        <v>93</v>
      </c>
      <c r="B24" s="1">
        <v>5354</v>
      </c>
      <c r="C24" s="1">
        <f t="shared" si="5"/>
        <v>9.152606116552986</v>
      </c>
      <c r="D24" s="1"/>
      <c r="E24" s="1">
        <v>25434</v>
      </c>
      <c r="F24" s="1">
        <f t="shared" si="10"/>
        <v>6.971275079486898</v>
      </c>
      <c r="G24" s="1"/>
      <c r="H24" s="1">
        <v>11697</v>
      </c>
      <c r="I24" s="1">
        <f t="shared" si="6"/>
        <v>6.872947135243758</v>
      </c>
      <c r="J24" s="25"/>
      <c r="K24" s="1">
        <v>3873</v>
      </c>
      <c r="L24" s="1">
        <f t="shared" si="7"/>
        <v>8.208638887711416</v>
      </c>
      <c r="M24" s="1"/>
      <c r="N24" s="1">
        <v>532</v>
      </c>
      <c r="O24" s="1">
        <f t="shared" si="9"/>
        <v>8.75431956557512</v>
      </c>
      <c r="P24" s="1"/>
      <c r="Q24" s="1">
        <f t="shared" si="8"/>
        <v>46890</v>
      </c>
      <c r="R24" s="1">
        <f t="shared" si="11"/>
        <v>7.249704306686147</v>
      </c>
    </row>
    <row r="25" spans="1:18" ht="12.75">
      <c r="A25" s="32" t="s">
        <v>94</v>
      </c>
      <c r="B25" s="1">
        <v>3642</v>
      </c>
      <c r="C25" s="1">
        <f t="shared" si="5"/>
        <v>6.2259603056567006</v>
      </c>
      <c r="D25" s="1"/>
      <c r="E25" s="1">
        <v>23863</v>
      </c>
      <c r="F25" s="1">
        <f t="shared" si="10"/>
        <v>6.540675364543362</v>
      </c>
      <c r="G25" s="1"/>
      <c r="H25" s="1">
        <v>10296</v>
      </c>
      <c r="I25" s="1">
        <f t="shared" si="6"/>
        <v>6.049744695603124</v>
      </c>
      <c r="J25" s="25"/>
      <c r="K25" s="1">
        <v>3334</v>
      </c>
      <c r="L25" s="1">
        <f t="shared" si="7"/>
        <v>7.066254079945742</v>
      </c>
      <c r="M25" s="1"/>
      <c r="N25" s="1">
        <v>485</v>
      </c>
      <c r="O25" s="1">
        <f t="shared" si="9"/>
        <v>7.980911634029949</v>
      </c>
      <c r="P25" s="1"/>
      <c r="Q25" s="1">
        <f t="shared" si="8"/>
        <v>41620</v>
      </c>
      <c r="R25" s="1">
        <f t="shared" si="11"/>
        <v>6.434904952959639</v>
      </c>
    </row>
    <row r="26" spans="1:18" ht="12.75">
      <c r="A26" s="32" t="s">
        <v>95</v>
      </c>
      <c r="B26" s="1">
        <v>3769</v>
      </c>
      <c r="C26" s="1">
        <v>7</v>
      </c>
      <c r="D26" s="1"/>
      <c r="E26" s="1">
        <v>26771</v>
      </c>
      <c r="F26" s="1">
        <f t="shared" si="10"/>
        <v>7.337737090231335</v>
      </c>
      <c r="G26" s="1"/>
      <c r="H26" s="1">
        <v>11524</v>
      </c>
      <c r="I26" s="1">
        <f t="shared" si="6"/>
        <v>6.771295442126108</v>
      </c>
      <c r="J26" s="25"/>
      <c r="K26" s="1">
        <v>3417</v>
      </c>
      <c r="L26" s="1">
        <f t="shared" si="7"/>
        <v>7.242168623627656</v>
      </c>
      <c r="M26" s="1"/>
      <c r="N26" s="1">
        <v>463</v>
      </c>
      <c r="O26" s="1">
        <f t="shared" si="9"/>
        <v>7.618890900115188</v>
      </c>
      <c r="P26" s="1"/>
      <c r="Q26" s="1">
        <f t="shared" si="8"/>
        <v>45944</v>
      </c>
      <c r="R26" s="1">
        <f t="shared" si="11"/>
        <v>7.103442411311332</v>
      </c>
    </row>
    <row r="27" spans="1:18" ht="12.75">
      <c r="A27" s="32" t="s">
        <v>96</v>
      </c>
      <c r="B27" s="1">
        <v>4420</v>
      </c>
      <c r="C27" s="1">
        <f>B27/$B$32*100</f>
        <v>7.555943039814007</v>
      </c>
      <c r="D27" s="1"/>
      <c r="E27" s="1">
        <v>30027</v>
      </c>
      <c r="F27" s="1">
        <f t="shared" si="10"/>
        <v>8.230183093958995</v>
      </c>
      <c r="G27" s="1"/>
      <c r="H27" s="1">
        <v>13573</v>
      </c>
      <c r="I27" s="1">
        <f t="shared" si="6"/>
        <v>7.975251044427079</v>
      </c>
      <c r="J27" s="25"/>
      <c r="K27" s="1">
        <v>3819</v>
      </c>
      <c r="L27" s="1">
        <f t="shared" si="7"/>
        <v>8.094188461701496</v>
      </c>
      <c r="M27" s="1"/>
      <c r="N27" s="1">
        <v>400</v>
      </c>
      <c r="O27" s="1">
        <f t="shared" si="9"/>
        <v>6.582195162086555</v>
      </c>
      <c r="P27" s="1"/>
      <c r="Q27" s="1">
        <f t="shared" si="8"/>
        <v>52239</v>
      </c>
      <c r="R27" s="1">
        <f t="shared" si="11"/>
        <v>8.076717920174401</v>
      </c>
    </row>
    <row r="28" spans="1:18" ht="12.75">
      <c r="A28" s="32" t="s">
        <v>127</v>
      </c>
      <c r="B28" s="1">
        <v>18927</v>
      </c>
      <c r="C28" s="1">
        <f>B28/$B$32*100</f>
        <v>32.35550541053387</v>
      </c>
      <c r="D28" s="1"/>
      <c r="E28" s="1">
        <v>152691</v>
      </c>
      <c r="F28" s="1">
        <f t="shared" si="10"/>
        <v>41.851496546431314</v>
      </c>
      <c r="G28" s="1"/>
      <c r="H28" s="1">
        <v>71868</v>
      </c>
      <c r="I28" s="1">
        <f t="shared" si="6"/>
        <v>42.2283461328288</v>
      </c>
      <c r="J28" s="25"/>
      <c r="K28" s="1">
        <v>17879</v>
      </c>
      <c r="L28" s="1">
        <f t="shared" si="7"/>
        <v>37.89368827095079</v>
      </c>
      <c r="M28" s="1"/>
      <c r="N28" s="1">
        <v>1583</v>
      </c>
      <c r="O28" s="1">
        <f t="shared" si="9"/>
        <v>26.049037353957544</v>
      </c>
      <c r="P28" s="1"/>
      <c r="Q28" s="1">
        <f t="shared" si="8"/>
        <v>262948</v>
      </c>
      <c r="R28" s="1">
        <f t="shared" si="11"/>
        <v>40.65462247887629</v>
      </c>
    </row>
    <row r="29" spans="1:18" ht="12.75">
      <c r="A29" s="32" t="s">
        <v>99</v>
      </c>
      <c r="B29" s="1">
        <v>460</v>
      </c>
      <c r="C29" s="1">
        <f>B29/$B$32*100</f>
        <v>0.7863651127408243</v>
      </c>
      <c r="D29" s="1"/>
      <c r="E29" s="1">
        <v>14658</v>
      </c>
      <c r="F29" s="1">
        <f t="shared" si="10"/>
        <v>4.017651573292403</v>
      </c>
      <c r="G29" s="1"/>
      <c r="H29" s="1">
        <v>7641</v>
      </c>
      <c r="I29" s="1">
        <v>5</v>
      </c>
      <c r="J29" s="25"/>
      <c r="K29" s="1">
        <v>668</v>
      </c>
      <c r="L29" s="1">
        <f t="shared" si="7"/>
        <v>1.415794158789369</v>
      </c>
      <c r="M29" s="1"/>
      <c r="N29" s="1">
        <v>50</v>
      </c>
      <c r="O29" s="1">
        <f t="shared" si="9"/>
        <v>0.8227743952608194</v>
      </c>
      <c r="P29" s="1"/>
      <c r="Q29" s="1">
        <f t="shared" si="8"/>
        <v>23477</v>
      </c>
      <c r="R29" s="1">
        <f t="shared" si="11"/>
        <v>3.6297997016009957</v>
      </c>
    </row>
    <row r="30" spans="1:18" ht="12.75">
      <c r="A30" s="32" t="s">
        <v>100</v>
      </c>
      <c r="B30" s="1">
        <v>199</v>
      </c>
      <c r="C30" s="1">
        <f>B30/$B$32*100</f>
        <v>0.3401883857291827</v>
      </c>
      <c r="D30" s="1"/>
      <c r="E30" s="1">
        <v>10338</v>
      </c>
      <c r="F30" s="1">
        <f t="shared" si="10"/>
        <v>2.8335708803859228</v>
      </c>
      <c r="G30" s="1"/>
      <c r="H30" s="1">
        <v>6223</v>
      </c>
      <c r="I30" s="1">
        <f>H30/$H$32*100</f>
        <v>3.656523042029743</v>
      </c>
      <c r="J30" s="25"/>
      <c r="K30" s="1">
        <v>752</v>
      </c>
      <c r="L30" s="1">
        <f t="shared" si="7"/>
        <v>1.5938281548047983</v>
      </c>
      <c r="M30" s="1"/>
      <c r="N30" s="1">
        <v>64</v>
      </c>
      <c r="O30" s="1">
        <f t="shared" si="9"/>
        <v>1.053151225933849</v>
      </c>
      <c r="P30" s="1"/>
      <c r="Q30" s="1">
        <f t="shared" si="8"/>
        <v>17576</v>
      </c>
      <c r="R30" s="1">
        <f t="shared" si="11"/>
        <v>2.71744088066359</v>
      </c>
    </row>
    <row r="31" spans="1:18" ht="12.75">
      <c r="A31" s="32" t="s">
        <v>102</v>
      </c>
      <c r="B31" s="1">
        <v>11</v>
      </c>
      <c r="C31" s="1">
        <f>B31/$B$32*100</f>
        <v>0.018804383130758842</v>
      </c>
      <c r="D31" s="1"/>
      <c r="E31" s="1">
        <v>791</v>
      </c>
      <c r="F31" s="1">
        <f t="shared" si="10"/>
        <v>0.21680736761320032</v>
      </c>
      <c r="G31" s="1"/>
      <c r="H31" s="1">
        <v>408</v>
      </c>
      <c r="I31" s="1">
        <f>H31/$H$32*100</f>
        <v>0.23973347278613777</v>
      </c>
      <c r="J31" s="25"/>
      <c r="K31" s="1">
        <v>46</v>
      </c>
      <c r="L31" s="1">
        <f t="shared" si="7"/>
        <v>0.09749480734178288</v>
      </c>
      <c r="M31" s="1"/>
      <c r="N31" s="1">
        <v>6</v>
      </c>
      <c r="O31" s="1">
        <f t="shared" si="9"/>
        <v>0.09873292743129834</v>
      </c>
      <c r="P31" s="1"/>
      <c r="Q31" s="1">
        <f t="shared" si="8"/>
        <v>1262</v>
      </c>
      <c r="R31" s="1">
        <f t="shared" si="11"/>
        <v>0.19511893442179393</v>
      </c>
    </row>
    <row r="32" spans="1:18" ht="15.75" customHeight="1">
      <c r="A32" s="45" t="s">
        <v>2</v>
      </c>
      <c r="B32" s="28">
        <f>SUM(B18:B31)</f>
        <v>58497</v>
      </c>
      <c r="C32" s="28">
        <v>100</v>
      </c>
      <c r="D32" s="28"/>
      <c r="E32" s="28">
        <f>SUM(E18:E31)</f>
        <v>364840</v>
      </c>
      <c r="F32" s="28">
        <v>100</v>
      </c>
      <c r="G32" s="28"/>
      <c r="H32" s="28">
        <f>SUM(H18:H31)</f>
        <v>170189</v>
      </c>
      <c r="I32" s="28">
        <v>100</v>
      </c>
      <c r="J32" s="62"/>
      <c r="K32" s="28">
        <f>SUM(K18:K31)</f>
        <v>47182</v>
      </c>
      <c r="L32" s="28">
        <v>100</v>
      </c>
      <c r="M32" s="28"/>
      <c r="N32" s="28">
        <f>SUM(N18:N31)</f>
        <v>6077</v>
      </c>
      <c r="O32" s="28">
        <v>100</v>
      </c>
      <c r="P32" s="28"/>
      <c r="Q32" s="28">
        <f>SUM(Q18:Q31)</f>
        <v>646785</v>
      </c>
      <c r="R32" s="28">
        <v>100</v>
      </c>
    </row>
    <row r="33" spans="1:18" ht="24" customHeight="1">
      <c r="A33" s="86"/>
      <c r="B33" s="88"/>
      <c r="C33" s="88"/>
      <c r="D33" s="88"/>
      <c r="E33" s="88"/>
      <c r="F33" s="88"/>
      <c r="G33" s="88"/>
      <c r="H33" s="88"/>
      <c r="I33" s="88"/>
      <c r="J33" s="88"/>
      <c r="K33" s="88"/>
      <c r="L33" s="88"/>
      <c r="M33" s="88"/>
      <c r="N33" s="88"/>
      <c r="O33" s="88"/>
      <c r="P33" s="88"/>
      <c r="Q33" s="88"/>
      <c r="R33" s="88"/>
    </row>
    <row r="34" spans="1:18" ht="15.75" customHeight="1">
      <c r="A34" s="118" t="s">
        <v>85</v>
      </c>
      <c r="B34" s="118"/>
      <c r="C34" s="118"/>
      <c r="D34" s="118"/>
      <c r="E34" s="118"/>
      <c r="F34" s="118"/>
      <c r="G34" s="118"/>
      <c r="H34" s="118"/>
      <c r="I34" s="118"/>
      <c r="J34" s="118"/>
      <c r="K34" s="118"/>
      <c r="L34" s="118"/>
      <c r="M34" s="118"/>
      <c r="N34" s="118"/>
      <c r="O34" s="118"/>
      <c r="P34" s="118"/>
      <c r="Q34" s="118"/>
      <c r="R34" s="118"/>
    </row>
    <row r="35" ht="12.75">
      <c r="A35" s="98"/>
    </row>
  </sheetData>
  <mergeCells count="10">
    <mergeCell ref="A34:R34"/>
    <mergeCell ref="A1:R1"/>
    <mergeCell ref="B4:O4"/>
    <mergeCell ref="Q4:R4"/>
    <mergeCell ref="B5:C5"/>
    <mergeCell ref="E5:F5"/>
    <mergeCell ref="H5:I5"/>
    <mergeCell ref="K5:L5"/>
    <mergeCell ref="N5:O5"/>
    <mergeCell ref="A3:R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20"/>
  <sheetViews>
    <sheetView workbookViewId="0" topLeftCell="A1">
      <selection activeCell="A1" sqref="A1:L1"/>
    </sheetView>
  </sheetViews>
  <sheetFormatPr defaultColWidth="9.140625" defaultRowHeight="12.75"/>
  <cols>
    <col min="1" max="1" width="21.421875" style="0" customWidth="1"/>
    <col min="2" max="2" width="7.7109375" style="0" customWidth="1"/>
    <col min="3" max="3" width="14.57421875" style="0" customWidth="1"/>
    <col min="4" max="4" width="11.7109375" style="0" customWidth="1"/>
  </cols>
  <sheetData>
    <row r="1" spans="1:4" ht="26.25" customHeight="1">
      <c r="A1" s="116" t="s">
        <v>139</v>
      </c>
      <c r="B1" s="108"/>
      <c r="C1" s="108"/>
      <c r="D1" s="108"/>
    </row>
    <row r="2" spans="1:4" ht="12.75" customHeight="1">
      <c r="A2" s="74"/>
      <c r="B2" s="50"/>
      <c r="C2" s="50"/>
      <c r="D2" s="50"/>
    </row>
    <row r="3" spans="1:4" ht="27" customHeight="1">
      <c r="A3" s="117" t="s">
        <v>140</v>
      </c>
      <c r="B3" s="108"/>
      <c r="C3" s="108"/>
      <c r="D3" s="108"/>
    </row>
    <row r="4" spans="1:4" ht="25.5" customHeight="1">
      <c r="A4" s="67" t="s">
        <v>61</v>
      </c>
      <c r="B4" s="42"/>
      <c r="C4" s="68" t="s">
        <v>47</v>
      </c>
      <c r="D4" s="8"/>
    </row>
    <row r="5" spans="1:4" ht="20.25" customHeight="1">
      <c r="A5" s="23" t="s">
        <v>104</v>
      </c>
      <c r="B5" s="27"/>
      <c r="C5" s="89">
        <v>5896.161</v>
      </c>
      <c r="D5" s="8"/>
    </row>
    <row r="6" spans="1:4" ht="20.25" customHeight="1">
      <c r="A6" s="23" t="s">
        <v>59</v>
      </c>
      <c r="B6" s="27"/>
      <c r="C6" s="1">
        <v>20.118</v>
      </c>
      <c r="D6" s="8"/>
    </row>
    <row r="7" spans="1:4" ht="20.25" customHeight="1">
      <c r="A7" s="23" t="s">
        <v>64</v>
      </c>
      <c r="B7" s="27"/>
      <c r="C7" s="1">
        <v>508.557</v>
      </c>
      <c r="D7" s="8"/>
    </row>
    <row r="8" spans="1:4" ht="24" customHeight="1">
      <c r="A8" s="29" t="s">
        <v>2</v>
      </c>
      <c r="B8" s="49"/>
      <c r="C8" s="28">
        <f>C5+C6+C7</f>
        <v>6424.836</v>
      </c>
      <c r="D8" s="8"/>
    </row>
    <row r="9" spans="1:4" ht="12.75">
      <c r="A9" s="17"/>
      <c r="B9" s="6"/>
      <c r="C9" s="8"/>
      <c r="D9" s="8"/>
    </row>
    <row r="10" spans="1:4" ht="12.75">
      <c r="A10" s="8"/>
      <c r="B10" s="8"/>
      <c r="C10" s="8"/>
      <c r="D10" s="8"/>
    </row>
    <row r="11" spans="1:4" ht="12.75">
      <c r="A11" s="9"/>
      <c r="B11" s="8"/>
      <c r="C11" s="8"/>
      <c r="D11" s="8"/>
    </row>
    <row r="12" spans="1:4" ht="12.75">
      <c r="A12" s="8"/>
      <c r="B12" s="8"/>
      <c r="C12" s="8"/>
      <c r="D12" s="8"/>
    </row>
    <row r="13" spans="1:4" ht="40.5" customHeight="1">
      <c r="A13" s="8"/>
      <c r="B13" s="8"/>
      <c r="C13" s="8"/>
      <c r="D13" s="18"/>
    </row>
    <row r="14" spans="1:4" ht="30" customHeight="1">
      <c r="A14" s="136" t="s">
        <v>141</v>
      </c>
      <c r="B14" s="136"/>
      <c r="C14" s="136"/>
      <c r="D14" s="136"/>
    </row>
    <row r="15" spans="1:4" ht="12.75" customHeight="1">
      <c r="A15" s="76"/>
      <c r="B15" s="77"/>
      <c r="C15" s="77"/>
      <c r="D15" s="18"/>
    </row>
    <row r="16" spans="1:4" ht="26.25" customHeight="1">
      <c r="A16" s="133" t="s">
        <v>142</v>
      </c>
      <c r="B16" s="133"/>
      <c r="C16" s="133"/>
      <c r="D16" s="133"/>
    </row>
    <row r="17" spans="1:4" ht="26.25" customHeight="1">
      <c r="A17" s="67" t="s">
        <v>51</v>
      </c>
      <c r="B17" s="42"/>
      <c r="C17" s="68" t="s">
        <v>52</v>
      </c>
      <c r="D17" s="19"/>
    </row>
    <row r="18" spans="1:4" ht="20.25" customHeight="1">
      <c r="A18" s="43" t="s">
        <v>53</v>
      </c>
      <c r="B18" s="46"/>
      <c r="C18" s="58">
        <v>800178523</v>
      </c>
      <c r="D18" s="19"/>
    </row>
    <row r="19" spans="1:4" ht="20.25" customHeight="1">
      <c r="A19" s="43" t="s">
        <v>54</v>
      </c>
      <c r="B19" s="46"/>
      <c r="C19" s="87">
        <v>698038167</v>
      </c>
      <c r="D19" s="19"/>
    </row>
    <row r="20" spans="1:3" ht="24" customHeight="1">
      <c r="A20" s="34" t="s">
        <v>57</v>
      </c>
      <c r="B20" s="72"/>
      <c r="C20" s="85">
        <v>508557652</v>
      </c>
    </row>
  </sheetData>
  <mergeCells count="4">
    <mergeCell ref="A1:D1"/>
    <mergeCell ref="A3:D3"/>
    <mergeCell ref="A14:D14"/>
    <mergeCell ref="A16:D16"/>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Frænell</cp:lastModifiedBy>
  <cp:lastPrinted>2009-04-07T07:37:35Z</cp:lastPrinted>
  <dcterms:created xsi:type="dcterms:W3CDTF">2001-09-13T11:32:39Z</dcterms:created>
  <dcterms:modified xsi:type="dcterms:W3CDTF">2009-04-07T12:42:06Z</dcterms:modified>
  <cp:category/>
  <cp:version/>
  <cp:contentType/>
  <cp:contentStatus/>
</cp:coreProperties>
</file>