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95" windowWidth="12120" windowHeight="9120" tabRatio="813" activeTab="0"/>
  </bookViews>
  <sheets>
    <sheet name="Tabell 3.1" sheetId="1" r:id="rId1"/>
    <sheet name="Tabell 3.2 " sheetId="2" r:id="rId2"/>
    <sheet name="Tabell 3.3" sheetId="3" r:id="rId3"/>
    <sheet name="Tabell 3.4" sheetId="4" r:id="rId4"/>
    <sheet name="Tabell 3.5" sheetId="5" r:id="rId5"/>
    <sheet name="Tabell 3.6" sheetId="6" r:id="rId6"/>
    <sheet name="Tabell  3.7" sheetId="7" r:id="rId7"/>
    <sheet name="Tabell 3.8" sheetId="8" r:id="rId8"/>
    <sheet name="Tabell 3.9, 3.10" sheetId="9" r:id="rId9"/>
    <sheet name="Tabell 3.11" sheetId="10" r:id="rId10"/>
    <sheet name="Tabell 3.12" sheetId="11" r:id="rId11"/>
    <sheet name="Tabell  3.13 " sheetId="12" r:id="rId12"/>
    <sheet name="Tabell  3.14" sheetId="13" r:id="rId13"/>
  </sheets>
  <definedNames>
    <definedName name="_xlnm.Print_Area" localSheetId="11">'Tabell  3.13 '!$A$1:$H$28</definedName>
    <definedName name="_xlnm.Print_Area" localSheetId="12">'Tabell  3.14'!$A$1:$K$29</definedName>
    <definedName name="_xlnm.Print_Area" localSheetId="6">'Tabell  3.7'!$A$1:$J$57</definedName>
    <definedName name="_xlnm.Print_Area" localSheetId="0">'Tabell 3.1'!$A$1:$L$37</definedName>
    <definedName name="_xlnm.Print_Area" localSheetId="9">'Tabell 3.11'!$A$1:$R$39</definedName>
    <definedName name="_xlnm.Print_Area" localSheetId="1">'Tabell 3.2 '!$A$1:$L$38</definedName>
    <definedName name="_xlnm.Print_Area" localSheetId="3">'Tabell 3.4'!$A$1:$L$49</definedName>
    <definedName name="_xlnm.Print_Area" localSheetId="5">'Tabell 3.6'!$A$1:$M$18</definedName>
    <definedName name="_xlnm.Print_Area" localSheetId="7">'Tabell 3.8'!$A$1:$R$42</definedName>
  </definedNames>
  <calcPr fullCalcOnLoad="1"/>
</workbook>
</file>

<file path=xl/sharedStrings.xml><?xml version="1.0" encoding="utf-8"?>
<sst xmlns="http://schemas.openxmlformats.org/spreadsheetml/2006/main" count="499" uniqueCount="149">
  <si>
    <t>Antal personer</t>
  </si>
  <si>
    <t>Total skuld, miljoner kr</t>
  </si>
  <si>
    <t>Genomsnittlig skuld, kr</t>
  </si>
  <si>
    <t>Ej återbetalningsskyldiga</t>
  </si>
  <si>
    <t>Män</t>
  </si>
  <si>
    <t>Kvinnor</t>
  </si>
  <si>
    <t>Summa</t>
  </si>
  <si>
    <t>Skuld, kr</t>
  </si>
  <si>
    <t>Antal</t>
  </si>
  <si>
    <t>%</t>
  </si>
  <si>
    <t xml:space="preserve">Antal </t>
  </si>
  <si>
    <t>Nya återbetalningsskyldiga</t>
  </si>
  <si>
    <t>Ålder</t>
  </si>
  <si>
    <t>Genomsnittlig avgift, kr</t>
  </si>
  <si>
    <t>30 - 39</t>
  </si>
  <si>
    <t>40 - 49</t>
  </si>
  <si>
    <t>50 - 59</t>
  </si>
  <si>
    <t xml:space="preserve">1 000 000 - </t>
  </si>
  <si>
    <t xml:space="preserve">   500 000 - 999 999</t>
  </si>
  <si>
    <t xml:space="preserve">   400 000 - 499 999</t>
  </si>
  <si>
    <t xml:space="preserve">   350 000 - 399 999</t>
  </si>
  <si>
    <t xml:space="preserve">   300 000 - 349 999</t>
  </si>
  <si>
    <t xml:space="preserve">   250 000 - 299 999</t>
  </si>
  <si>
    <t xml:space="preserve">   200 000 - 249 999</t>
  </si>
  <si>
    <t xml:space="preserve">   150 000 - 199 999</t>
  </si>
  <si>
    <t xml:space="preserve">   100 000 - 149 999</t>
  </si>
  <si>
    <t xml:space="preserve">     50 000 -   99 999</t>
  </si>
  <si>
    <t xml:space="preserve">              1 -   49 999</t>
  </si>
  <si>
    <t xml:space="preserve">60 - </t>
  </si>
  <si>
    <t>Ej återbetalnings-
skyldiga</t>
  </si>
  <si>
    <t>Nya återbetalnings-
skyldiga</t>
  </si>
  <si>
    <t>Tabell 3.1     Total och genomsnittlig skuld för personer med annuitetslån</t>
  </si>
  <si>
    <t>Årsbelopp, kr</t>
  </si>
  <si>
    <t>Samtliga</t>
  </si>
  <si>
    <t xml:space="preserve">         0</t>
  </si>
  <si>
    <t xml:space="preserve">         1 -   1 999</t>
  </si>
  <si>
    <t xml:space="preserve">  2 000 -   2 999</t>
  </si>
  <si>
    <t xml:space="preserve">  3 000 -   3 999</t>
  </si>
  <si>
    <t xml:space="preserve">  4 000 -   4 999</t>
  </si>
  <si>
    <t xml:space="preserve">  5 000 -   5 999</t>
  </si>
  <si>
    <t xml:space="preserve">  6 000 -   6 999</t>
  </si>
  <si>
    <t xml:space="preserve">  7 000 -   7 999</t>
  </si>
  <si>
    <t xml:space="preserve">  8 000 -   8 999</t>
  </si>
  <si>
    <t xml:space="preserve">  9 000 -   9 999</t>
  </si>
  <si>
    <t xml:space="preserve">10 000 - 14 999    </t>
  </si>
  <si>
    <t>15 000 - 19 999</t>
  </si>
  <si>
    <t>20 000 - 24 999</t>
  </si>
  <si>
    <t>25 000 - 49 999</t>
  </si>
  <si>
    <t xml:space="preserve">50 000 - </t>
  </si>
  <si>
    <t>Alla återbetalningsskyldiga</t>
  </si>
  <si>
    <t>Totalt</t>
  </si>
  <si>
    <t xml:space="preserve">Inbetalningstyp
</t>
  </si>
  <si>
    <t>Belopp, 
mnkr</t>
  </si>
  <si>
    <t>Frivillig betalning</t>
  </si>
  <si>
    <t>Inkomst, kr</t>
  </si>
  <si>
    <t>60 -</t>
  </si>
  <si>
    <t>Uppgift saknas</t>
  </si>
  <si>
    <t xml:space="preserve">              0</t>
  </si>
  <si>
    <t xml:space="preserve">              1 -   24 999</t>
  </si>
  <si>
    <t xml:space="preserve">     25 000 -   49 999</t>
  </si>
  <si>
    <t xml:space="preserve">     50 000 -   74 999</t>
  </si>
  <si>
    <t xml:space="preserve">     75 000 -   99 999 </t>
  </si>
  <si>
    <t xml:space="preserve">   100 000 - 124 999    </t>
  </si>
  <si>
    <t xml:space="preserve">   125 000 - 149 999</t>
  </si>
  <si>
    <t xml:space="preserve">   150 000 - 174 999</t>
  </si>
  <si>
    <t xml:space="preserve">   175 000 - 199 999</t>
  </si>
  <si>
    <t xml:space="preserve">   200 000 - 224 999</t>
  </si>
  <si>
    <t xml:space="preserve">   225 000 - 249 999</t>
  </si>
  <si>
    <t xml:space="preserve">   250 000 - 274 999</t>
  </si>
  <si>
    <t xml:space="preserve">   275 000 - 299 999</t>
  </si>
  <si>
    <t xml:space="preserve">   300 000 - 399 999</t>
  </si>
  <si>
    <t>1 000 000 -</t>
  </si>
  <si>
    <t xml:space="preserve">Län
</t>
  </si>
  <si>
    <t>Genomsnittsskuld</t>
  </si>
  <si>
    <t>Alla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</si>
  <si>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</si>
  <si>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</si>
  <si>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</si>
  <si>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</si>
  <si>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</si>
  <si>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</si>
  <si>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</si>
  <si>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</si>
  <si>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</si>
  <si>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</si>
  <si>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</si>
  <si>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</si>
  <si>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</si>
  <si>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</si>
  <si>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</si>
  <si>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</si>
  <si>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</si>
  <si>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</si>
  <si>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</si>
  <si>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</si>
  <si>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</si>
  <si>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Totalt hela landet</t>
  </si>
  <si>
    <t>Genomsnittsinkomst</t>
  </si>
  <si>
    <t>Genomsnittsårsbelopp</t>
  </si>
  <si>
    <t xml:space="preserve">Kvinnor </t>
  </si>
  <si>
    <t>Återbetalnings-
skyldiga</t>
  </si>
  <si>
    <t xml:space="preserve">Summa </t>
  </si>
  <si>
    <t>Återbetalningsskyldiga</t>
  </si>
  <si>
    <t>2002</t>
  </si>
  <si>
    <t>Tidigare återbetalningsskyldiga</t>
  </si>
  <si>
    <t xml:space="preserve">Samtliga </t>
  </si>
  <si>
    <t>3                Återbetalning av annuitetslån för studier efter den 30 juni 2001</t>
  </si>
  <si>
    <t>Tabell 3.10    Frivilliga inbetalningar
                       avseende annuitetslån</t>
  </si>
  <si>
    <t xml:space="preserve">År
</t>
  </si>
  <si>
    <t>Totalt inbetalt 
belopp, kr</t>
  </si>
  <si>
    <t xml:space="preserve">Samtliga återbetalnings-
skyldiga </t>
  </si>
  <si>
    <t>Tidigare återbetalnings-
skyldiga</t>
  </si>
  <si>
    <t>- 29</t>
  </si>
  <si>
    <t>Tidigare återbetalnings-skyldiga</t>
  </si>
  <si>
    <t>Samtliga återbetalnings-skyldiga</t>
  </si>
  <si>
    <t>2003</t>
  </si>
  <si>
    <t xml:space="preserve">     - 29</t>
  </si>
  <si>
    <t>Tabell 3.3     Antal personer med annuitetslån  fördelade efter kön 
                      och skuldens storlek den 1 januari 2005</t>
  </si>
  <si>
    <t>Tabell 3.7     Antal återbetalningsskyldiga med annuitetslån fördelade 
                      på kön och årsbelopp den 1 januari 2005</t>
  </si>
  <si>
    <t xml:space="preserve">Tabell 3.8     Antal återbetalningsskyldiga med annuitetslån fördelade på ålder 
                      och årsbelopp den 1 januari 2005   </t>
  </si>
  <si>
    <t>Tabell 3.11    Antal återbetalningsskyldiga 2005 med annuitetslån fördelade på ålder och 
                       inkomst under inkomståret 2003</t>
  </si>
  <si>
    <t xml:space="preserve">Tabell 3.12    Antal återbetalningsskyldiga 2005 med annuitetslån
                       fördelade på kön och inkomst under inkomståret 2003 </t>
  </si>
  <si>
    <t>Tabell 3.13    Genomsnittsskuld för bosatta i Sverige med
                       annuitetslån fördelade på län och kön 
                       den 1 januari 2005</t>
  </si>
  <si>
    <t>Tabell 3.14    Genomsnitt av inkomst och årsbelopp för återbetalningsskyldiga 
                       bosatta i Sverige med annuitetslån fördelade på län och kön 
                       den 1 januari 2005</t>
  </si>
  <si>
    <t>Total debiterad avgift, miljoner kr</t>
  </si>
  <si>
    <t>Samtliga återbetalningsskyldiga</t>
  </si>
  <si>
    <t>Tabell 3.2     Antal återbetalningsskyldiga med annuitetslån fördelade efter ålder och kön</t>
  </si>
  <si>
    <t xml:space="preserve">                      Number of persons obligated to repay annuity loans, by size of debt and sex </t>
  </si>
  <si>
    <t xml:space="preserve">                       Voluntary repayment on
                       annuity loans</t>
  </si>
  <si>
    <t xml:space="preserve">                  Repayment of student loans taken after June 30, 2001</t>
  </si>
  <si>
    <t xml:space="preserve">                      Total and average debt for persons with annuity loans</t>
  </si>
  <si>
    <r>
      <t xml:space="preserve">                </t>
    </r>
    <r>
      <rPr>
        <sz val="10"/>
        <rFont val="Arial"/>
        <family val="2"/>
      </rPr>
      <t xml:space="preserve">      Number of persons obligated to repay annuity loans, by age and sex</t>
    </r>
  </si>
  <si>
    <r>
      <t xml:space="preserve">     </t>
    </r>
    <r>
      <rPr>
        <sz val="10"/>
        <rFont val="Arial"/>
        <family val="2"/>
      </rPr>
      <t xml:space="preserve">                 Number of persons with annuity loans, by sex and 
                      size of debt January 1, 2005</t>
    </r>
  </si>
  <si>
    <t>Tabell 3.4     Antal återbetalningsskyldiga med annuitetslån fördelade efter skuldens storlek och kön</t>
  </si>
  <si>
    <r>
      <t xml:space="preserve">            </t>
    </r>
    <r>
      <rPr>
        <sz val="10"/>
        <rFont val="Arial"/>
        <family val="2"/>
      </rPr>
      <t xml:space="preserve">          Number of persons obligated to repay annuity loans, by age and 
                      size of debt January 1, 2005</t>
    </r>
  </si>
  <si>
    <t>Tabell 3.5     Antal återbetalningsskyldiga med annuitetslån fördelade efter ålder 
                      och skuldens storlek den 1 januari 2005</t>
  </si>
  <si>
    <t>Tabell 3.6     Debiterade årsbelopp, totalt och genomsnittligt fördelat på nya och tidigare 
                      återbetalningsskyldiga som har annuitetslån</t>
  </si>
  <si>
    <r>
      <t xml:space="preserve">           </t>
    </r>
    <r>
      <rPr>
        <sz val="10"/>
        <rFont val="Arial"/>
        <family val="2"/>
      </rPr>
      <t xml:space="preserve">           Annual charges for annuity loans, total and average charges, divided into the categories 
                      persons with first-year obligation to repay and those with continued obligation to repay</t>
    </r>
  </si>
  <si>
    <t xml:space="preserve">                      Number of persons obligated to repay annuity loans, by sex 
                      and annual charges January 1, 2005</t>
  </si>
  <si>
    <r>
      <t xml:space="preserve">       </t>
    </r>
    <r>
      <rPr>
        <sz val="10"/>
        <rFont val="Arial"/>
        <family val="2"/>
      </rPr>
      <t xml:space="preserve">               Number of persons obligated to repay annuity loans, by age and 
                      annual charges January 1, 2005</t>
    </r>
  </si>
  <si>
    <r>
      <t xml:space="preserve">             </t>
    </r>
    <r>
      <rPr>
        <sz val="10"/>
        <rFont val="Arial"/>
        <family val="2"/>
      </rPr>
      <t xml:space="preserve">          Number of persons 2005 obligated to repay annuity loans, by age and 
                       income during income year 2003</t>
    </r>
  </si>
  <si>
    <r>
      <t xml:space="preserve">            </t>
    </r>
    <r>
      <rPr>
        <sz val="10"/>
        <rFont val="Arial"/>
        <family val="2"/>
      </rPr>
      <t xml:space="preserve">           Average debt for residents in Sweden
                       with annuity loans, by sex and county 
                       in Sweden January 1, 2005</t>
    </r>
  </si>
  <si>
    <r>
      <t xml:space="preserve">            </t>
    </r>
    <r>
      <rPr>
        <sz val="10"/>
        <rFont val="Arial"/>
        <family val="2"/>
      </rPr>
      <t xml:space="preserve">           Average income and annual amounts for persons obligated to repay 
                       annuity loans, by sex and county in Sweden January 1, 2005</t>
    </r>
  </si>
  <si>
    <t>Tabell 3.9     Inbetalda årsbelopp m.m. 2004 
                      avseende annuitetslån</t>
  </si>
  <si>
    <t>Årsbelopp 2002–2004</t>
  </si>
  <si>
    <t>2004</t>
  </si>
  <si>
    <t xml:space="preserve">                      Repayment in total 2004 on 
                      annuity loans</t>
  </si>
  <si>
    <t>Nya återbetalnings-
skyldiga 2005</t>
  </si>
  <si>
    <r>
      <t xml:space="preserve">             </t>
    </r>
    <r>
      <rPr>
        <sz val="10"/>
        <rFont val="Arial"/>
        <family val="2"/>
      </rPr>
      <t xml:space="preserve">          Number of persons 2005 obligated to repay annuity 
                       loans, by sex and income during income year 2003</t>
    </r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</si>
</sst>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#,###.00"/>
    <numFmt numFmtId="166" formatCode="_-* #,##0.000\ _k_r_-;\-* #,##0.000\ _k_r_-;_-* &quot;-&quot;??\ _k_r_-;_-@_-"/>
    <numFmt numFmtId="167" formatCode="_-* #,##0.0\ _k_r_-;\-* #,##0.0\ _k_r_-;_-* &quot;-&quot;??\ _k_r_-;_-@_-"/>
    <numFmt numFmtId="168" formatCode="_-* #,##0\ _k_r_-;\-* #,##0\ _k_r_-;_-* &quot;-&quot;??\ _k_r_-;_-@_-"/>
    <numFmt numFmtId="169" formatCode="#,##0.00_ ;\-#,##0.00\ "/>
    <numFmt numFmtId="170" formatCode="#,##0.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10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 wrapText="1"/>
    </xf>
    <xf numFmtId="170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/>
    </xf>
    <xf numFmtId="17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 wrapText="1"/>
    </xf>
    <xf numFmtId="3" fontId="2" fillId="0" borderId="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49" fontId="2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70" fontId="2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3" fontId="3" fillId="0" borderId="0" xfId="0" applyNumberFormat="1" applyFont="1" applyAlignment="1">
      <alignment horizontal="left" wrapText="1"/>
    </xf>
    <xf numFmtId="0" fontId="2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38100</xdr:rowOff>
    </xdr:from>
    <xdr:to>
      <xdr:col>0</xdr:col>
      <xdr:colOff>1419225</xdr:colOff>
      <xdr:row>32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12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1409700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2447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1419225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1409700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38100</xdr:rowOff>
    </xdr:from>
    <xdr:to>
      <xdr:col>0</xdr:col>
      <xdr:colOff>1419225</xdr:colOff>
      <xdr:row>33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17</xdr:row>
      <xdr:rowOff>28575</xdr:rowOff>
    </xdr:from>
    <xdr:to>
      <xdr:col>0</xdr:col>
      <xdr:colOff>1447800</xdr:colOff>
      <xdr:row>17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528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38100</xdr:rowOff>
    </xdr:from>
    <xdr:to>
      <xdr:col>0</xdr:col>
      <xdr:colOff>1409700</xdr:colOff>
      <xdr:row>56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685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0</xdr:col>
      <xdr:colOff>1419225</xdr:colOff>
      <xdr:row>41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5810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28575</xdr:rowOff>
    </xdr:from>
    <xdr:to>
      <xdr:col>0</xdr:col>
      <xdr:colOff>1409700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65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1419225</xdr:colOff>
      <xdr:row>18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38100</xdr:rowOff>
    </xdr:from>
    <xdr:to>
      <xdr:col>0</xdr:col>
      <xdr:colOff>1409700</xdr:colOff>
      <xdr:row>26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F42" sqref="F42"/>
    </sheetView>
  </sheetViews>
  <sheetFormatPr defaultColWidth="9.140625" defaultRowHeight="12.75"/>
  <cols>
    <col min="1" max="1" width="21.421875" style="0" customWidth="1"/>
    <col min="2" max="4" width="7.7109375" style="0" customWidth="1"/>
    <col min="5" max="5" width="1.8515625" style="0" customWidth="1"/>
    <col min="6" max="8" width="6.7109375" style="0" customWidth="1"/>
    <col min="9" max="9" width="1.57421875" style="0" customWidth="1"/>
    <col min="10" max="12" width="6.7109375" style="0" customWidth="1"/>
    <col min="13" max="13" width="1.8515625" style="0" customWidth="1"/>
  </cols>
  <sheetData>
    <row r="1" spans="1:18" ht="15.75">
      <c r="A1" s="44" t="s">
        <v>106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Q1" s="1"/>
      <c r="R1" s="1"/>
    </row>
    <row r="2" spans="1:18" ht="12.75" customHeight="1">
      <c r="A2" s="44"/>
      <c r="B2" s="40"/>
      <c r="C2" s="40"/>
      <c r="D2" s="40"/>
      <c r="E2" s="40"/>
      <c r="F2" s="40"/>
      <c r="G2" s="40"/>
      <c r="H2" s="40"/>
      <c r="I2" s="40"/>
      <c r="J2" s="40"/>
      <c r="K2" s="40"/>
      <c r="Q2" s="1"/>
      <c r="R2" s="1"/>
    </row>
    <row r="3" spans="1:18" ht="15.75" customHeight="1">
      <c r="A3" s="89" t="s">
        <v>129</v>
      </c>
      <c r="B3" s="90"/>
      <c r="C3" s="90"/>
      <c r="D3" s="90"/>
      <c r="E3" s="90"/>
      <c r="F3" s="90"/>
      <c r="G3" s="90"/>
      <c r="H3" s="90"/>
      <c r="I3" s="91"/>
      <c r="J3" s="91"/>
      <c r="K3" s="91"/>
      <c r="L3" s="91"/>
      <c r="Q3" s="1"/>
      <c r="R3" s="1"/>
    </row>
    <row r="4" spans="1:18" ht="15.75" customHeight="1">
      <c r="A4" s="44"/>
      <c r="B4" s="40"/>
      <c r="C4" s="40"/>
      <c r="D4" s="40"/>
      <c r="E4" s="40"/>
      <c r="F4" s="40"/>
      <c r="G4" s="40"/>
      <c r="H4" s="40"/>
      <c r="I4" s="40"/>
      <c r="J4" s="40"/>
      <c r="K4" s="40"/>
      <c r="Q4" s="1"/>
      <c r="R4" s="1"/>
    </row>
    <row r="5" spans="1:18" ht="12.75" customHeight="1">
      <c r="A5" s="95" t="s">
        <v>31</v>
      </c>
      <c r="B5" s="96"/>
      <c r="C5" s="96"/>
      <c r="D5" s="96"/>
      <c r="E5" s="96"/>
      <c r="F5" s="96"/>
      <c r="G5" s="96"/>
      <c r="H5" s="96"/>
      <c r="I5" s="97"/>
      <c r="J5" s="97"/>
      <c r="K5" s="97"/>
      <c r="L5" s="97"/>
      <c r="Q5" s="1"/>
      <c r="R5" s="1"/>
    </row>
    <row r="6" spans="1:18" ht="12.75" customHeight="1">
      <c r="A6" s="7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Q6" s="1"/>
      <c r="R6" s="1"/>
    </row>
    <row r="7" spans="1:18" ht="12.75" customHeight="1">
      <c r="A7" s="98" t="s">
        <v>130</v>
      </c>
      <c r="B7" s="96"/>
      <c r="C7" s="96"/>
      <c r="D7" s="96"/>
      <c r="E7" s="96"/>
      <c r="F7" s="96"/>
      <c r="G7" s="96"/>
      <c r="H7" s="96"/>
      <c r="I7" s="99"/>
      <c r="J7" s="99"/>
      <c r="K7" s="99"/>
      <c r="L7" s="99"/>
      <c r="Q7" s="1"/>
      <c r="R7" s="1"/>
    </row>
    <row r="8" spans="1:18" ht="15.75" customHeight="1">
      <c r="A8" s="33"/>
      <c r="B8" s="92">
        <v>37622</v>
      </c>
      <c r="C8" s="93"/>
      <c r="D8" s="93"/>
      <c r="E8" s="86"/>
      <c r="F8" s="92">
        <v>37987</v>
      </c>
      <c r="G8" s="94"/>
      <c r="H8" s="94"/>
      <c r="I8" s="88"/>
      <c r="J8" s="92">
        <v>38353</v>
      </c>
      <c r="K8" s="92"/>
      <c r="L8" s="92"/>
      <c r="Q8" s="16"/>
      <c r="R8" s="1"/>
    </row>
    <row r="9" spans="1:18" ht="15" customHeight="1">
      <c r="A9" s="35"/>
      <c r="B9" s="36" t="s">
        <v>4</v>
      </c>
      <c r="C9" s="36" t="s">
        <v>5</v>
      </c>
      <c r="D9" s="36" t="s">
        <v>6</v>
      </c>
      <c r="E9" s="76"/>
      <c r="F9" s="36" t="s">
        <v>4</v>
      </c>
      <c r="G9" s="36" t="s">
        <v>5</v>
      </c>
      <c r="H9" s="36" t="s">
        <v>6</v>
      </c>
      <c r="I9" s="28"/>
      <c r="J9" s="36" t="s">
        <v>4</v>
      </c>
      <c r="K9" s="36" t="s">
        <v>5</v>
      </c>
      <c r="L9" s="36" t="s">
        <v>6</v>
      </c>
      <c r="M9" s="25"/>
      <c r="Q9" s="45"/>
      <c r="R9" s="1"/>
    </row>
    <row r="10" spans="1:18" ht="27" customHeight="1">
      <c r="A10" s="37" t="s">
        <v>100</v>
      </c>
      <c r="B10" s="3"/>
      <c r="C10" s="3"/>
      <c r="D10" s="3"/>
      <c r="F10" s="3"/>
      <c r="G10" s="3"/>
      <c r="H10" s="3"/>
      <c r="I10" s="7"/>
      <c r="J10" s="3"/>
      <c r="K10" s="3"/>
      <c r="L10" s="3"/>
      <c r="Q10" s="4"/>
      <c r="R10" s="1"/>
    </row>
    <row r="11" spans="1:18" ht="12.75">
      <c r="A11" s="37"/>
      <c r="B11" s="3"/>
      <c r="C11" s="3"/>
      <c r="D11" s="3"/>
      <c r="F11" s="3"/>
      <c r="G11" s="3"/>
      <c r="H11" s="3"/>
      <c r="I11" s="7"/>
      <c r="J11" s="3"/>
      <c r="K11" s="3"/>
      <c r="L11" s="3"/>
      <c r="Q11" s="4"/>
      <c r="R11" s="1"/>
    </row>
    <row r="12" spans="1:18" ht="12.75">
      <c r="A12" s="38" t="s">
        <v>0</v>
      </c>
      <c r="B12" s="3">
        <v>39381</v>
      </c>
      <c r="C12" s="3">
        <v>59256</v>
      </c>
      <c r="D12" s="3">
        <f>B12+C12</f>
        <v>98637</v>
      </c>
      <c r="F12" s="3">
        <v>82284</v>
      </c>
      <c r="G12" s="3">
        <v>121975</v>
      </c>
      <c r="H12" s="3">
        <f>F12+G12</f>
        <v>204259</v>
      </c>
      <c r="I12" s="7"/>
      <c r="J12" s="3">
        <v>117648</v>
      </c>
      <c r="K12" s="3">
        <v>171902</v>
      </c>
      <c r="L12" s="3">
        <f>J12+K12</f>
        <v>289550</v>
      </c>
      <c r="Q12" s="4"/>
      <c r="R12" s="1"/>
    </row>
    <row r="13" spans="1:18" ht="12.75">
      <c r="A13" s="38"/>
      <c r="B13" s="3"/>
      <c r="C13" s="3"/>
      <c r="D13" s="3"/>
      <c r="F13" s="3"/>
      <c r="G13" s="3"/>
      <c r="H13" s="3"/>
      <c r="I13" s="7"/>
      <c r="J13" s="3"/>
      <c r="K13" s="3"/>
      <c r="L13" s="3"/>
      <c r="Q13" s="4"/>
      <c r="R13" s="1"/>
    </row>
    <row r="14" spans="1:18" ht="12.75">
      <c r="A14" s="38" t="s">
        <v>1</v>
      </c>
      <c r="B14" s="39">
        <v>1297.5</v>
      </c>
      <c r="C14" s="39">
        <v>1870.6</v>
      </c>
      <c r="D14" s="39">
        <f>B14+C14</f>
        <v>3168.1</v>
      </c>
      <c r="F14" s="39">
        <v>4220</v>
      </c>
      <c r="G14" s="39">
        <v>5978.3</v>
      </c>
      <c r="H14" s="39">
        <f>F14+G14</f>
        <v>10198.3</v>
      </c>
      <c r="I14" s="7"/>
      <c r="J14" s="39">
        <v>8001.5</v>
      </c>
      <c r="K14" s="39">
        <v>11383.5</v>
      </c>
      <c r="L14" s="39">
        <v>19385</v>
      </c>
      <c r="Q14" s="4"/>
      <c r="R14" s="1"/>
    </row>
    <row r="15" spans="1:18" ht="12.75">
      <c r="A15" s="38"/>
      <c r="B15" s="3"/>
      <c r="C15" s="3"/>
      <c r="D15" s="3"/>
      <c r="F15" s="3"/>
      <c r="G15" s="3"/>
      <c r="H15" s="3"/>
      <c r="I15" s="7"/>
      <c r="J15" s="3"/>
      <c r="K15" s="3"/>
      <c r="L15" s="3"/>
      <c r="Q15" s="4"/>
      <c r="R15" s="1"/>
    </row>
    <row r="16" spans="1:18" ht="12.75">
      <c r="A16" s="38" t="s">
        <v>2</v>
      </c>
      <c r="B16" s="3">
        <v>32948</v>
      </c>
      <c r="C16" s="3">
        <v>31568</v>
      </c>
      <c r="D16" s="3">
        <v>32119</v>
      </c>
      <c r="F16" s="3">
        <v>51286</v>
      </c>
      <c r="G16" s="3">
        <v>49012</v>
      </c>
      <c r="H16" s="3">
        <v>49928</v>
      </c>
      <c r="I16" s="7"/>
      <c r="J16" s="3">
        <v>68012</v>
      </c>
      <c r="K16" s="3">
        <v>66221</v>
      </c>
      <c r="L16" s="3">
        <v>66949</v>
      </c>
      <c r="Q16" s="4"/>
      <c r="R16" s="1"/>
    </row>
    <row r="17" spans="1:18" ht="12.75">
      <c r="A17" s="37"/>
      <c r="B17" s="3"/>
      <c r="C17" s="3"/>
      <c r="D17" s="3"/>
      <c r="F17" s="7"/>
      <c r="G17" s="3"/>
      <c r="H17" s="3"/>
      <c r="I17" s="7"/>
      <c r="J17" s="3"/>
      <c r="K17" s="3"/>
      <c r="L17" s="3"/>
      <c r="Q17" s="4"/>
      <c r="R17" s="1"/>
    </row>
    <row r="18" spans="1:18" ht="27" customHeight="1">
      <c r="A18" s="37" t="s">
        <v>29</v>
      </c>
      <c r="B18" s="3"/>
      <c r="C18" s="3"/>
      <c r="D18" s="3"/>
      <c r="F18" s="7"/>
      <c r="G18" s="3"/>
      <c r="H18" s="3"/>
      <c r="I18" s="7"/>
      <c r="J18" s="40"/>
      <c r="K18" s="40"/>
      <c r="L18" s="3"/>
      <c r="Q18" s="4"/>
      <c r="R18" s="1"/>
    </row>
    <row r="19" spans="1:18" ht="12.75">
      <c r="A19" s="2"/>
      <c r="B19" s="3"/>
      <c r="C19" s="3"/>
      <c r="D19" s="3"/>
      <c r="F19" s="7"/>
      <c r="G19" s="3"/>
      <c r="H19" s="3"/>
      <c r="I19" s="7"/>
      <c r="J19" s="3"/>
      <c r="K19" s="3"/>
      <c r="L19" s="3"/>
      <c r="Q19" s="4"/>
      <c r="R19" s="1"/>
    </row>
    <row r="20" spans="1:18" ht="12.75">
      <c r="A20" s="2" t="s">
        <v>0</v>
      </c>
      <c r="B20" s="3">
        <v>110043</v>
      </c>
      <c r="C20" s="3">
        <v>164081</v>
      </c>
      <c r="D20" s="3">
        <f>B20+C20</f>
        <v>274124</v>
      </c>
      <c r="F20" s="3">
        <v>100977</v>
      </c>
      <c r="G20" s="3">
        <v>151197</v>
      </c>
      <c r="H20" s="3">
        <f>F20+G20</f>
        <v>252174</v>
      </c>
      <c r="I20" s="7"/>
      <c r="J20" s="3">
        <v>94385</v>
      </c>
      <c r="K20" s="3">
        <v>142941</v>
      </c>
      <c r="L20" s="3">
        <f>SUM(J20:K20)</f>
        <v>237326</v>
      </c>
      <c r="Q20" s="4"/>
      <c r="R20" s="1"/>
    </row>
    <row r="21" spans="1:18" ht="12.75">
      <c r="A21" s="2"/>
      <c r="B21" s="2"/>
      <c r="C21" s="2"/>
      <c r="D21" s="2"/>
      <c r="F21" s="8"/>
      <c r="G21" s="8"/>
      <c r="H21" s="8"/>
      <c r="I21" s="8"/>
      <c r="J21" s="2"/>
      <c r="K21" s="2"/>
      <c r="L21" s="2"/>
      <c r="Q21" s="48"/>
      <c r="R21" s="1"/>
    </row>
    <row r="22" spans="1:18" ht="12.75">
      <c r="A22" s="2" t="s">
        <v>1</v>
      </c>
      <c r="B22" s="39">
        <v>5814.9</v>
      </c>
      <c r="C22" s="39">
        <v>8367</v>
      </c>
      <c r="D22" s="39">
        <v>14181.9</v>
      </c>
      <c r="F22" s="39">
        <v>7680.9</v>
      </c>
      <c r="G22" s="39">
        <v>11185.1</v>
      </c>
      <c r="H22" s="39">
        <f>F22+G22</f>
        <v>18866</v>
      </c>
      <c r="I22" s="10"/>
      <c r="J22" s="39">
        <v>8591.7</v>
      </c>
      <c r="K22" s="39">
        <v>12691.2</v>
      </c>
      <c r="L22" s="39">
        <v>21282.9</v>
      </c>
      <c r="Q22" s="85"/>
      <c r="R22" s="1"/>
    </row>
    <row r="23" spans="1:18" ht="12.75">
      <c r="A23" s="2"/>
      <c r="B23" s="2"/>
      <c r="C23" s="2"/>
      <c r="D23" s="2"/>
      <c r="F23" s="2"/>
      <c r="G23" s="2"/>
      <c r="H23" s="2"/>
      <c r="I23" s="8"/>
      <c r="J23" s="2"/>
      <c r="K23" s="2"/>
      <c r="L23" s="2"/>
      <c r="Q23" s="48"/>
      <c r="R23" s="1"/>
    </row>
    <row r="24" spans="1:18" ht="12.75">
      <c r="A24" s="2" t="s">
        <v>2</v>
      </c>
      <c r="B24" s="3">
        <v>52842</v>
      </c>
      <c r="C24" s="3">
        <v>50994</v>
      </c>
      <c r="D24" s="3">
        <v>51735</v>
      </c>
      <c r="F24" s="3">
        <v>76066</v>
      </c>
      <c r="G24" s="3">
        <v>73977</v>
      </c>
      <c r="H24" s="3">
        <v>74814</v>
      </c>
      <c r="I24" s="7"/>
      <c r="J24" s="3">
        <v>91028</v>
      </c>
      <c r="K24" s="3">
        <v>88786</v>
      </c>
      <c r="L24" s="3">
        <v>89678</v>
      </c>
      <c r="Q24" s="4"/>
      <c r="R24" s="1"/>
    </row>
    <row r="25" spans="1:18" ht="12.75">
      <c r="A25" s="2"/>
      <c r="B25" s="3"/>
      <c r="C25" s="3"/>
      <c r="D25" s="3"/>
      <c r="F25" s="8"/>
      <c r="G25" s="8"/>
      <c r="H25" s="7"/>
      <c r="I25" s="7"/>
      <c r="J25" s="3"/>
      <c r="K25" s="3"/>
      <c r="L25" s="3"/>
      <c r="Q25" s="4"/>
      <c r="R25" s="1"/>
    </row>
    <row r="26" spans="1:18" ht="15" customHeight="1">
      <c r="A26" s="41" t="s">
        <v>33</v>
      </c>
      <c r="B26" s="40"/>
      <c r="C26" s="40"/>
      <c r="D26" s="40"/>
      <c r="F26" s="15"/>
      <c r="I26" s="15"/>
      <c r="J26" s="40"/>
      <c r="K26" s="40"/>
      <c r="L26" s="40"/>
      <c r="Q26" s="66"/>
      <c r="R26" s="1"/>
    </row>
    <row r="27" spans="1:18" ht="12.75">
      <c r="A27" s="40"/>
      <c r="B27" s="40"/>
      <c r="C27" s="40"/>
      <c r="D27" s="40"/>
      <c r="F27" s="15"/>
      <c r="I27" s="15"/>
      <c r="J27" s="40"/>
      <c r="K27" s="40"/>
      <c r="L27" s="40"/>
      <c r="Q27" s="66"/>
      <c r="R27" s="1"/>
    </row>
    <row r="28" spans="1:18" ht="12.75">
      <c r="A28" s="2" t="s">
        <v>0</v>
      </c>
      <c r="B28" s="3">
        <f>B12+B20</f>
        <v>149424</v>
      </c>
      <c r="C28" s="3">
        <f>C12+C20</f>
        <v>223337</v>
      </c>
      <c r="D28" s="3">
        <f>B28+C28</f>
        <v>372761</v>
      </c>
      <c r="F28" s="3">
        <f>F12+F20</f>
        <v>183261</v>
      </c>
      <c r="G28" s="3">
        <f>G12+G20</f>
        <v>273172</v>
      </c>
      <c r="H28" s="3">
        <f>F28+G28</f>
        <v>456433</v>
      </c>
      <c r="I28" s="15"/>
      <c r="J28" s="3">
        <v>212033</v>
      </c>
      <c r="K28" s="3">
        <v>314843</v>
      </c>
      <c r="L28" s="3">
        <f>J28+K28</f>
        <v>526876</v>
      </c>
      <c r="Q28" s="66"/>
      <c r="R28" s="1"/>
    </row>
    <row r="29" spans="1:18" ht="12.75">
      <c r="A29" s="2"/>
      <c r="B29" s="40"/>
      <c r="C29" s="40"/>
      <c r="D29" s="40"/>
      <c r="F29" s="40"/>
      <c r="I29" s="15"/>
      <c r="J29" s="40"/>
      <c r="K29" s="40"/>
      <c r="L29" s="40"/>
      <c r="Q29" s="66"/>
      <c r="R29" s="1"/>
    </row>
    <row r="30" spans="1:18" ht="12.75">
      <c r="A30" s="2" t="s">
        <v>1</v>
      </c>
      <c r="B30" s="39">
        <v>7112.4</v>
      </c>
      <c r="C30" s="39">
        <v>10237.6</v>
      </c>
      <c r="D30" s="39">
        <f>B30+C30</f>
        <v>17350</v>
      </c>
      <c r="F30" s="39">
        <f>F14+F22</f>
        <v>11900.9</v>
      </c>
      <c r="G30" s="39">
        <f>G14+G22</f>
        <v>17163.4</v>
      </c>
      <c r="H30" s="39">
        <f>F30+G30</f>
        <v>29064.300000000003</v>
      </c>
      <c r="I30" s="15"/>
      <c r="J30" s="39">
        <v>16593.2</v>
      </c>
      <c r="K30" s="39">
        <v>24074.7</v>
      </c>
      <c r="L30" s="39">
        <v>40667.9</v>
      </c>
      <c r="Q30" s="66"/>
      <c r="R30" s="1"/>
    </row>
    <row r="31" spans="1:18" ht="12.75">
      <c r="A31" s="2"/>
      <c r="B31" s="40"/>
      <c r="C31" s="40"/>
      <c r="D31" s="40"/>
      <c r="F31" s="40"/>
      <c r="I31" s="15"/>
      <c r="J31" s="40"/>
      <c r="K31" s="40"/>
      <c r="L31" s="40"/>
      <c r="Q31" s="66"/>
      <c r="R31" s="1"/>
    </row>
    <row r="32" spans="1:18" ht="12.75">
      <c r="A32" s="35" t="s">
        <v>2</v>
      </c>
      <c r="B32" s="42">
        <v>47599</v>
      </c>
      <c r="C32" s="42">
        <v>45839</v>
      </c>
      <c r="D32" s="42">
        <v>46545</v>
      </c>
      <c r="E32" s="76"/>
      <c r="F32" s="42">
        <v>64940</v>
      </c>
      <c r="G32" s="42">
        <v>62830</v>
      </c>
      <c r="H32" s="42">
        <v>63677</v>
      </c>
      <c r="I32" s="75"/>
      <c r="J32" s="42">
        <v>78258</v>
      </c>
      <c r="K32" s="42">
        <v>76466</v>
      </c>
      <c r="L32" s="42">
        <v>77187</v>
      </c>
      <c r="Q32" s="66"/>
      <c r="R32" s="1"/>
    </row>
    <row r="33" spans="1:18" ht="24" customHeight="1">
      <c r="A33" s="2"/>
      <c r="Q33" s="1"/>
      <c r="R33" s="1"/>
    </row>
    <row r="34" spans="1:18" ht="12.75">
      <c r="A34" s="2"/>
      <c r="Q34" s="1"/>
      <c r="R34" s="1"/>
    </row>
    <row r="35" ht="12.75">
      <c r="A35" s="2"/>
    </row>
    <row r="36" ht="12.75">
      <c r="A36" s="2"/>
    </row>
    <row r="37" ht="12.75">
      <c r="A37" s="2"/>
    </row>
  </sheetData>
  <mergeCells count="6">
    <mergeCell ref="A3:L3"/>
    <mergeCell ref="J8:L8"/>
    <mergeCell ref="B8:D8"/>
    <mergeCell ref="F8:H8"/>
    <mergeCell ref="A5:L5"/>
    <mergeCell ref="A7:L7"/>
  </mergeCells>
  <printOptions/>
  <pageMargins left="0.7874015748031497" right="0.5905511811023623" top="1.1811023622047245" bottom="0.1968503937007874" header="0.5118110236220472" footer="0.5118110236220472"/>
  <pageSetup firstPageNumber="33" useFirstPageNumber="1" horizontalDpi="600" verticalDpi="600" orientation="portrait" paperSize="9" r:id="rId2"/>
  <headerFooter alignWithMargins="0">
    <oddHeader>&amp;R&amp;P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F42" sqref="F42"/>
    </sheetView>
  </sheetViews>
  <sheetFormatPr defaultColWidth="9.140625" defaultRowHeight="12.75"/>
  <cols>
    <col min="1" max="1" width="21.421875" style="0" customWidth="1"/>
    <col min="2" max="2" width="6.28125" style="0" customWidth="1"/>
    <col min="3" max="3" width="3.57421875" style="0" bestFit="1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6.28125" style="0" customWidth="1"/>
    <col min="12" max="12" width="3.7109375" style="0" customWidth="1"/>
    <col min="13" max="13" width="1.7109375" style="0" customWidth="1"/>
    <col min="14" max="14" width="6.2812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7" customHeight="1">
      <c r="A1" s="95" t="s">
        <v>120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2.75" customHeight="1">
      <c r="A2" s="7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7" customHeight="1">
      <c r="A3" s="95" t="s">
        <v>140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5.75" customHeight="1">
      <c r="A4" s="33" t="s">
        <v>54</v>
      </c>
      <c r="B4" s="101" t="s">
        <v>49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5.75" customHeight="1">
      <c r="A5" s="66"/>
      <c r="B5" s="101" t="s">
        <v>12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48"/>
      <c r="Q5" s="113" t="s">
        <v>50</v>
      </c>
      <c r="R5" s="113"/>
    </row>
    <row r="6" spans="1:18" ht="15.75" customHeight="1">
      <c r="A6" s="66"/>
      <c r="B6" s="104" t="s">
        <v>112</v>
      </c>
      <c r="C6" s="104"/>
      <c r="D6" s="67"/>
      <c r="E6" s="104" t="s">
        <v>14</v>
      </c>
      <c r="F6" s="104"/>
      <c r="G6" s="67"/>
      <c r="H6" s="104" t="s">
        <v>15</v>
      </c>
      <c r="I6" s="104"/>
      <c r="J6" s="67"/>
      <c r="K6" s="104" t="s">
        <v>16</v>
      </c>
      <c r="L6" s="104"/>
      <c r="M6" s="67"/>
      <c r="N6" s="104" t="s">
        <v>55</v>
      </c>
      <c r="O6" s="104"/>
      <c r="P6" s="58"/>
      <c r="Q6" s="112"/>
      <c r="R6" s="112"/>
    </row>
    <row r="7" spans="1:18" ht="15.75" customHeight="1">
      <c r="A7" s="43"/>
      <c r="B7" s="36" t="s">
        <v>8</v>
      </c>
      <c r="C7" s="36" t="s">
        <v>9</v>
      </c>
      <c r="D7" s="36"/>
      <c r="E7" s="36" t="s">
        <v>8</v>
      </c>
      <c r="F7" s="36" t="s">
        <v>9</v>
      </c>
      <c r="G7" s="36"/>
      <c r="H7" s="36" t="s">
        <v>8</v>
      </c>
      <c r="I7" s="36" t="s">
        <v>9</v>
      </c>
      <c r="J7" s="36"/>
      <c r="K7" s="36" t="s">
        <v>8</v>
      </c>
      <c r="L7" s="36" t="s">
        <v>9</v>
      </c>
      <c r="M7" s="36"/>
      <c r="N7" s="36" t="s">
        <v>8</v>
      </c>
      <c r="O7" s="36" t="s">
        <v>9</v>
      </c>
      <c r="P7" s="36"/>
      <c r="Q7" s="36" t="s">
        <v>8</v>
      </c>
      <c r="R7" s="36" t="s">
        <v>9</v>
      </c>
    </row>
    <row r="8" spans="1:18" ht="20.25" customHeight="1">
      <c r="A8" s="48" t="s">
        <v>56</v>
      </c>
      <c r="B8" s="46">
        <v>1126</v>
      </c>
      <c r="C8" s="46">
        <f aca="true" t="shared" si="0" ref="C8:C21">(B8/$B$26)*100</f>
        <v>0.600831345680791</v>
      </c>
      <c r="D8" s="46"/>
      <c r="E8" s="46">
        <v>488</v>
      </c>
      <c r="F8" s="46">
        <f aca="true" t="shared" si="1" ref="F8:F24">(E8/$E$26)*100</f>
        <v>0.6601642293800138</v>
      </c>
      <c r="G8" s="46"/>
      <c r="H8" s="46">
        <v>80</v>
      </c>
      <c r="I8" s="46">
        <f aca="true" t="shared" si="2" ref="I8:I24">(H8/$H$26)*100</f>
        <v>0.3084158988395852</v>
      </c>
      <c r="J8" s="46"/>
      <c r="K8" s="46">
        <v>14</v>
      </c>
      <c r="L8" s="46">
        <f>(K8/$K$26)*100</f>
        <v>0.613228208497591</v>
      </c>
      <c r="M8" s="46"/>
      <c r="N8" s="46">
        <v>0</v>
      </c>
      <c r="O8" s="46">
        <v>0</v>
      </c>
      <c r="P8" s="46"/>
      <c r="Q8" s="46">
        <f aca="true" t="shared" si="3" ref="Q8:Q25">B8+E8+H8+K8+N8</f>
        <v>1708</v>
      </c>
      <c r="R8" s="46">
        <f aca="true" t="shared" si="4" ref="R8:R25">(Q8/$Q$26)*100</f>
        <v>0.5898808495941978</v>
      </c>
    </row>
    <row r="9" spans="1:18" ht="12.75" customHeight="1">
      <c r="A9" s="58" t="s">
        <v>57</v>
      </c>
      <c r="B9" s="4">
        <v>16573</v>
      </c>
      <c r="C9" s="46">
        <f t="shared" si="0"/>
        <v>8.843319619864786</v>
      </c>
      <c r="D9" s="4"/>
      <c r="E9" s="4">
        <v>4365</v>
      </c>
      <c r="F9" s="46">
        <f t="shared" si="1"/>
        <v>5.904952584515902</v>
      </c>
      <c r="G9" s="4"/>
      <c r="H9" s="4">
        <v>1591</v>
      </c>
      <c r="I9" s="46">
        <f t="shared" si="2"/>
        <v>6.13362118817225</v>
      </c>
      <c r="J9" s="3"/>
      <c r="K9" s="4">
        <v>157</v>
      </c>
      <c r="L9" s="46">
        <f aca="true" t="shared" si="5" ref="L9:L25">(K9/$K$26)*100</f>
        <v>6.876916338151555</v>
      </c>
      <c r="M9" s="4"/>
      <c r="N9" s="4">
        <v>0</v>
      </c>
      <c r="O9" s="46">
        <v>0</v>
      </c>
      <c r="P9" s="4"/>
      <c r="Q9" s="46">
        <f t="shared" si="3"/>
        <v>22686</v>
      </c>
      <c r="R9" s="46">
        <f t="shared" si="4"/>
        <v>7.834916249352443</v>
      </c>
    </row>
    <row r="10" spans="1:18" ht="12.75">
      <c r="A10" s="59" t="s">
        <v>58</v>
      </c>
      <c r="B10" s="3">
        <v>26979</v>
      </c>
      <c r="C10" s="46">
        <v>14</v>
      </c>
      <c r="D10" s="3"/>
      <c r="E10" s="3">
        <v>5296</v>
      </c>
      <c r="F10" s="46">
        <f t="shared" si="1"/>
        <v>7.164405243435559</v>
      </c>
      <c r="G10" s="3"/>
      <c r="H10" s="3">
        <v>1569</v>
      </c>
      <c r="I10" s="46">
        <f t="shared" si="2"/>
        <v>6.048806815991364</v>
      </c>
      <c r="J10" s="3"/>
      <c r="K10" s="3">
        <v>143</v>
      </c>
      <c r="L10" s="46">
        <f t="shared" si="5"/>
        <v>6.263688129653964</v>
      </c>
      <c r="M10" s="3"/>
      <c r="N10" s="3">
        <v>0</v>
      </c>
      <c r="O10" s="46">
        <v>0</v>
      </c>
      <c r="P10" s="3"/>
      <c r="Q10" s="46">
        <f t="shared" si="3"/>
        <v>33987</v>
      </c>
      <c r="R10" s="46">
        <v>12</v>
      </c>
    </row>
    <row r="11" spans="1:18" ht="12.75">
      <c r="A11" s="59" t="s">
        <v>59</v>
      </c>
      <c r="B11" s="3">
        <v>28888</v>
      </c>
      <c r="C11" s="46">
        <f t="shared" si="0"/>
        <v>15.414578964499725</v>
      </c>
      <c r="D11" s="3"/>
      <c r="E11" s="3">
        <v>7711</v>
      </c>
      <c r="F11" s="46">
        <v>11</v>
      </c>
      <c r="G11" s="3"/>
      <c r="H11" s="3">
        <v>2380</v>
      </c>
      <c r="I11" s="46">
        <f t="shared" si="2"/>
        <v>9.175372990477658</v>
      </c>
      <c r="J11" s="3"/>
      <c r="K11" s="3">
        <v>172</v>
      </c>
      <c r="L11" s="46">
        <f t="shared" si="5"/>
        <v>7.533946561541831</v>
      </c>
      <c r="M11" s="3"/>
      <c r="N11" s="3">
        <v>0</v>
      </c>
      <c r="O11" s="46">
        <v>0</v>
      </c>
      <c r="P11" s="3"/>
      <c r="Q11" s="46">
        <f t="shared" si="3"/>
        <v>39151</v>
      </c>
      <c r="R11" s="46">
        <v>13</v>
      </c>
    </row>
    <row r="12" spans="1:18" ht="12.75">
      <c r="A12" s="59" t="s">
        <v>60</v>
      </c>
      <c r="B12" s="3">
        <v>21659</v>
      </c>
      <c r="C12" s="46">
        <v>11</v>
      </c>
      <c r="D12" s="3"/>
      <c r="E12" s="3">
        <v>6970</v>
      </c>
      <c r="F12" s="46">
        <v>9</v>
      </c>
      <c r="G12" s="3"/>
      <c r="H12" s="3">
        <v>2132</v>
      </c>
      <c r="I12" s="46">
        <f t="shared" si="2"/>
        <v>8.219283704074945</v>
      </c>
      <c r="J12" s="3"/>
      <c r="K12" s="3">
        <v>170</v>
      </c>
      <c r="L12" s="46">
        <v>8</v>
      </c>
      <c r="M12" s="3"/>
      <c r="N12" s="3">
        <v>0</v>
      </c>
      <c r="O12" s="46">
        <v>0</v>
      </c>
      <c r="P12" s="3"/>
      <c r="Q12" s="46">
        <f t="shared" si="3"/>
        <v>30931</v>
      </c>
      <c r="R12" s="46">
        <f t="shared" si="4"/>
        <v>10.682438266275254</v>
      </c>
    </row>
    <row r="13" spans="1:18" ht="12.75">
      <c r="A13" s="59" t="s">
        <v>61</v>
      </c>
      <c r="B13" s="3">
        <v>18673</v>
      </c>
      <c r="C13" s="46">
        <f t="shared" si="0"/>
        <v>9.963875415539441</v>
      </c>
      <c r="D13" s="3"/>
      <c r="E13" s="3">
        <v>7438</v>
      </c>
      <c r="F13" s="46">
        <f t="shared" si="1"/>
        <v>10.062093315837178</v>
      </c>
      <c r="G13" s="3"/>
      <c r="H13" s="3">
        <v>2497</v>
      </c>
      <c r="I13" s="46">
        <f t="shared" si="2"/>
        <v>9.626431242530552</v>
      </c>
      <c r="J13" s="3"/>
      <c r="K13" s="3">
        <v>178</v>
      </c>
      <c r="L13" s="46">
        <f t="shared" si="5"/>
        <v>7.796758650897942</v>
      </c>
      <c r="M13" s="3"/>
      <c r="N13" s="3">
        <v>0</v>
      </c>
      <c r="O13" s="46">
        <v>0</v>
      </c>
      <c r="P13" s="3"/>
      <c r="Q13" s="46">
        <f t="shared" si="3"/>
        <v>28786</v>
      </c>
      <c r="R13" s="46">
        <f t="shared" si="4"/>
        <v>9.941633569331723</v>
      </c>
    </row>
    <row r="14" spans="1:18" ht="12.75">
      <c r="A14" s="59" t="s">
        <v>62</v>
      </c>
      <c r="B14" s="3">
        <v>16179</v>
      </c>
      <c r="C14" s="46">
        <f t="shared" si="0"/>
        <v>8.633082008676302</v>
      </c>
      <c r="D14" s="3"/>
      <c r="E14" s="3">
        <v>6875</v>
      </c>
      <c r="F14" s="46">
        <f t="shared" si="1"/>
        <v>9.300469420056547</v>
      </c>
      <c r="G14" s="3"/>
      <c r="H14" s="3">
        <v>2336</v>
      </c>
      <c r="I14" s="46">
        <f t="shared" si="2"/>
        <v>9.005744246115889</v>
      </c>
      <c r="J14" s="3"/>
      <c r="K14" s="3">
        <v>176</v>
      </c>
      <c r="L14" s="46">
        <f t="shared" si="5"/>
        <v>7.709154621112571</v>
      </c>
      <c r="M14" s="3"/>
      <c r="N14" s="3">
        <v>0</v>
      </c>
      <c r="O14" s="46">
        <v>0</v>
      </c>
      <c r="P14" s="3"/>
      <c r="Q14" s="46">
        <f t="shared" si="3"/>
        <v>25566</v>
      </c>
      <c r="R14" s="46">
        <f t="shared" si="4"/>
        <v>8.829563115178725</v>
      </c>
    </row>
    <row r="15" spans="1:18" ht="12.75">
      <c r="A15" s="59" t="s">
        <v>63</v>
      </c>
      <c r="B15" s="3">
        <v>13163</v>
      </c>
      <c r="C15" s="46">
        <f t="shared" si="0"/>
        <v>7.023750446888323</v>
      </c>
      <c r="D15" s="3"/>
      <c r="E15" s="3">
        <v>6527</v>
      </c>
      <c r="F15" s="46">
        <f t="shared" si="1"/>
        <v>8.829696567957685</v>
      </c>
      <c r="G15" s="3"/>
      <c r="H15" s="3">
        <v>2370</v>
      </c>
      <c r="I15" s="46">
        <f t="shared" si="2"/>
        <v>9.13682100312271</v>
      </c>
      <c r="J15" s="3"/>
      <c r="K15" s="3">
        <v>191</v>
      </c>
      <c r="L15" s="46">
        <v>8</v>
      </c>
      <c r="M15" s="3"/>
      <c r="N15" s="3">
        <v>0</v>
      </c>
      <c r="O15" s="46">
        <v>0</v>
      </c>
      <c r="P15" s="3"/>
      <c r="Q15" s="46">
        <f t="shared" si="3"/>
        <v>22251</v>
      </c>
      <c r="R15" s="46">
        <f t="shared" si="4"/>
        <v>7.6846831289932656</v>
      </c>
    </row>
    <row r="16" spans="1:18" ht="12.75">
      <c r="A16" s="59" t="s">
        <v>64</v>
      </c>
      <c r="B16" s="3">
        <v>10838</v>
      </c>
      <c r="C16" s="46">
        <v>6</v>
      </c>
      <c r="D16" s="3"/>
      <c r="E16" s="3">
        <v>5786</v>
      </c>
      <c r="F16" s="46">
        <f t="shared" si="1"/>
        <v>7.827275063919589</v>
      </c>
      <c r="G16" s="3"/>
      <c r="H16" s="3">
        <v>2237</v>
      </c>
      <c r="I16" s="46">
        <v>9</v>
      </c>
      <c r="J16" s="3"/>
      <c r="K16" s="3">
        <v>211</v>
      </c>
      <c r="L16" s="46">
        <f t="shared" si="5"/>
        <v>9.24222514235655</v>
      </c>
      <c r="M16" s="3"/>
      <c r="N16" s="3">
        <v>0</v>
      </c>
      <c r="O16" s="46">
        <v>0</v>
      </c>
      <c r="P16" s="3"/>
      <c r="Q16" s="46">
        <f t="shared" si="3"/>
        <v>19072</v>
      </c>
      <c r="R16" s="46">
        <v>6</v>
      </c>
    </row>
    <row r="17" spans="1:18" ht="12.75">
      <c r="A17" s="59" t="s">
        <v>65</v>
      </c>
      <c r="B17" s="3">
        <v>9404</v>
      </c>
      <c r="C17" s="46">
        <f t="shared" si="0"/>
        <v>5.017955572630692</v>
      </c>
      <c r="D17" s="3"/>
      <c r="E17" s="3">
        <v>5617</v>
      </c>
      <c r="F17" s="46">
        <f t="shared" si="1"/>
        <v>7.5986526156302</v>
      </c>
      <c r="G17" s="3"/>
      <c r="H17" s="3">
        <v>2184</v>
      </c>
      <c r="I17" s="46">
        <v>9</v>
      </c>
      <c r="J17" s="3"/>
      <c r="K17" s="3">
        <v>220</v>
      </c>
      <c r="L17" s="46">
        <f t="shared" si="5"/>
        <v>9.636443276390715</v>
      </c>
      <c r="M17" s="3"/>
      <c r="N17" s="3">
        <v>0</v>
      </c>
      <c r="O17" s="46">
        <v>0</v>
      </c>
      <c r="P17" s="3"/>
      <c r="Q17" s="46">
        <f t="shared" si="3"/>
        <v>17425</v>
      </c>
      <c r="R17" s="46">
        <f t="shared" si="4"/>
        <v>6.017958901744086</v>
      </c>
    </row>
    <row r="18" spans="1:18" ht="12.75">
      <c r="A18" s="59" t="s">
        <v>66</v>
      </c>
      <c r="B18" s="3">
        <v>8673</v>
      </c>
      <c r="C18" s="46">
        <v>5</v>
      </c>
      <c r="D18" s="3"/>
      <c r="E18" s="3">
        <v>5274</v>
      </c>
      <c r="F18" s="46">
        <f t="shared" si="1"/>
        <v>7.134643741291378</v>
      </c>
      <c r="G18" s="3"/>
      <c r="H18" s="3">
        <v>2087</v>
      </c>
      <c r="I18" s="46">
        <f t="shared" si="2"/>
        <v>8.04579976097768</v>
      </c>
      <c r="J18" s="3"/>
      <c r="K18" s="3">
        <v>202</v>
      </c>
      <c r="L18" s="46">
        <f t="shared" si="5"/>
        <v>8.848007008322382</v>
      </c>
      <c r="M18" s="3"/>
      <c r="N18" s="3">
        <v>0</v>
      </c>
      <c r="O18" s="46">
        <v>0</v>
      </c>
      <c r="P18" s="3"/>
      <c r="Q18" s="46">
        <f t="shared" si="3"/>
        <v>16236</v>
      </c>
      <c r="R18" s="46">
        <v>6</v>
      </c>
    </row>
    <row r="19" spans="1:18" ht="12.75">
      <c r="A19" s="59" t="s">
        <v>67</v>
      </c>
      <c r="B19" s="3">
        <v>6770</v>
      </c>
      <c r="C19" s="46">
        <f t="shared" si="0"/>
        <v>3.6124584460559106</v>
      </c>
      <c r="D19" s="3"/>
      <c r="E19" s="3">
        <v>4483</v>
      </c>
      <c r="F19" s="46">
        <v>6</v>
      </c>
      <c r="G19" s="3"/>
      <c r="H19" s="3">
        <v>1864</v>
      </c>
      <c r="I19" s="46">
        <f t="shared" si="2"/>
        <v>7.186090442962335</v>
      </c>
      <c r="J19" s="3"/>
      <c r="K19" s="3">
        <v>189</v>
      </c>
      <c r="L19" s="46">
        <v>8</v>
      </c>
      <c r="M19" s="3"/>
      <c r="N19" s="3">
        <v>0</v>
      </c>
      <c r="O19" s="46">
        <v>0</v>
      </c>
      <c r="P19" s="3"/>
      <c r="Q19" s="46">
        <f t="shared" si="3"/>
        <v>13306</v>
      </c>
      <c r="R19" s="46">
        <v>4</v>
      </c>
    </row>
    <row r="20" spans="1:18" ht="12.75">
      <c r="A20" s="59" t="s">
        <v>68</v>
      </c>
      <c r="B20" s="3">
        <v>3799</v>
      </c>
      <c r="C20" s="46">
        <f t="shared" si="0"/>
        <v>2.027138794175244</v>
      </c>
      <c r="D20" s="3"/>
      <c r="E20" s="3">
        <v>2873</v>
      </c>
      <c r="F20" s="46">
        <f t="shared" si="1"/>
        <v>3.8865816209196304</v>
      </c>
      <c r="G20" s="3"/>
      <c r="H20" s="3">
        <v>1140</v>
      </c>
      <c r="I20" s="46">
        <v>4</v>
      </c>
      <c r="J20" s="3"/>
      <c r="K20" s="3">
        <v>116</v>
      </c>
      <c r="L20" s="46">
        <f t="shared" si="5"/>
        <v>5.081033727551467</v>
      </c>
      <c r="M20" s="3"/>
      <c r="N20" s="3">
        <v>0</v>
      </c>
      <c r="O20" s="46">
        <v>0</v>
      </c>
      <c r="P20" s="3"/>
      <c r="Q20" s="46">
        <f t="shared" si="3"/>
        <v>7928</v>
      </c>
      <c r="R20" s="46">
        <f t="shared" si="4"/>
        <v>2.7380417889829043</v>
      </c>
    </row>
    <row r="21" spans="1:18" ht="12.75">
      <c r="A21" s="59" t="s">
        <v>69</v>
      </c>
      <c r="B21" s="3">
        <v>2235</v>
      </c>
      <c r="C21" s="46">
        <f t="shared" si="0"/>
        <v>1.1925915253965966</v>
      </c>
      <c r="D21" s="3"/>
      <c r="E21" s="3">
        <v>1755</v>
      </c>
      <c r="F21" s="46">
        <f t="shared" si="1"/>
        <v>2.374156193774435</v>
      </c>
      <c r="G21" s="3"/>
      <c r="H21" s="3">
        <v>624</v>
      </c>
      <c r="I21" s="46">
        <f t="shared" si="2"/>
        <v>2.4056440109487642</v>
      </c>
      <c r="J21" s="3"/>
      <c r="K21" s="3">
        <v>72</v>
      </c>
      <c r="L21" s="46">
        <f t="shared" si="5"/>
        <v>3.1537450722733245</v>
      </c>
      <c r="M21" s="3"/>
      <c r="N21" s="3">
        <v>0</v>
      </c>
      <c r="O21" s="46">
        <v>0</v>
      </c>
      <c r="P21" s="3"/>
      <c r="Q21" s="46">
        <f t="shared" si="3"/>
        <v>4686</v>
      </c>
      <c r="R21" s="46">
        <f t="shared" si="4"/>
        <v>1.61837333793818</v>
      </c>
    </row>
    <row r="22" spans="1:18" ht="12.75">
      <c r="A22" s="59" t="s">
        <v>70</v>
      </c>
      <c r="B22" s="3">
        <v>2178</v>
      </c>
      <c r="C22" s="46">
        <f>(B22/$B$26)*100</f>
        <v>1.162176439513999</v>
      </c>
      <c r="D22" s="3"/>
      <c r="E22" s="3">
        <v>2040</v>
      </c>
      <c r="F22" s="46">
        <f t="shared" si="1"/>
        <v>2.759702926096779</v>
      </c>
      <c r="G22" s="3"/>
      <c r="H22" s="3">
        <v>662</v>
      </c>
      <c r="I22" s="46">
        <f t="shared" si="2"/>
        <v>2.5521415628975674</v>
      </c>
      <c r="J22" s="3"/>
      <c r="K22" s="3">
        <v>55</v>
      </c>
      <c r="L22" s="46">
        <f t="shared" si="5"/>
        <v>2.4091108190976787</v>
      </c>
      <c r="M22" s="3"/>
      <c r="N22" s="3">
        <v>0</v>
      </c>
      <c r="O22" s="46">
        <v>0</v>
      </c>
      <c r="P22" s="3"/>
      <c r="Q22" s="46">
        <f t="shared" si="3"/>
        <v>4935</v>
      </c>
      <c r="R22" s="46">
        <f t="shared" si="4"/>
        <v>1.704368848212744</v>
      </c>
    </row>
    <row r="23" spans="1:18" ht="12.75">
      <c r="A23" s="59" t="s">
        <v>19</v>
      </c>
      <c r="B23" s="3">
        <v>186</v>
      </c>
      <c r="C23" s="46">
        <f>(B23/$B$26)*100</f>
        <v>0.09924922761689799</v>
      </c>
      <c r="D23" s="3"/>
      <c r="E23" s="3">
        <v>270</v>
      </c>
      <c r="F23" s="46">
        <f t="shared" si="1"/>
        <v>0.36525479904222075</v>
      </c>
      <c r="G23" s="3"/>
      <c r="H23" s="3">
        <v>115</v>
      </c>
      <c r="I23" s="46">
        <v>1</v>
      </c>
      <c r="J23" s="3"/>
      <c r="K23" s="3">
        <v>11</v>
      </c>
      <c r="L23" s="46">
        <f t="shared" si="5"/>
        <v>0.4818221638195357</v>
      </c>
      <c r="M23" s="3"/>
      <c r="N23" s="3">
        <v>0</v>
      </c>
      <c r="O23" s="46">
        <v>0</v>
      </c>
      <c r="P23" s="3"/>
      <c r="Q23" s="46">
        <f t="shared" si="3"/>
        <v>582</v>
      </c>
      <c r="R23" s="46">
        <f t="shared" si="4"/>
        <v>0.20100155413572784</v>
      </c>
    </row>
    <row r="24" spans="1:18" ht="12.75">
      <c r="A24" s="59" t="s">
        <v>18</v>
      </c>
      <c r="B24" s="3">
        <v>67</v>
      </c>
      <c r="C24" s="46">
        <f>(B24/$B$26)*100</f>
        <v>0.035751065862000886</v>
      </c>
      <c r="D24" s="3"/>
      <c r="E24" s="3">
        <v>134</v>
      </c>
      <c r="F24" s="46">
        <f t="shared" si="1"/>
        <v>0.18127460396910217</v>
      </c>
      <c r="G24" s="3"/>
      <c r="H24" s="3">
        <v>60</v>
      </c>
      <c r="I24" s="46">
        <f t="shared" si="2"/>
        <v>0.2313119241296889</v>
      </c>
      <c r="J24" s="3"/>
      <c r="K24" s="3">
        <v>6</v>
      </c>
      <c r="L24" s="46">
        <f t="shared" si="5"/>
        <v>0.2628120893561104</v>
      </c>
      <c r="M24" s="3"/>
      <c r="N24" s="3">
        <v>0</v>
      </c>
      <c r="O24" s="46">
        <v>0</v>
      </c>
      <c r="P24" s="3"/>
      <c r="Q24" s="46">
        <f t="shared" si="3"/>
        <v>267</v>
      </c>
      <c r="R24" s="46">
        <f t="shared" si="4"/>
        <v>0.09221205318597825</v>
      </c>
    </row>
    <row r="25" spans="1:18" ht="12.75">
      <c r="A25" s="59" t="s">
        <v>71</v>
      </c>
      <c r="B25" s="3">
        <v>17</v>
      </c>
      <c r="C25" s="46">
        <f>(B25/$B$26)*100</f>
        <v>0.009071165964985299</v>
      </c>
      <c r="D25" s="3"/>
      <c r="E25" s="3">
        <v>19</v>
      </c>
      <c r="F25" s="46">
        <f>(E25/$E$26)*100</f>
        <v>0.025703115488156278</v>
      </c>
      <c r="G25" s="3"/>
      <c r="H25" s="3">
        <v>11</v>
      </c>
      <c r="I25" s="46">
        <f>(H25/$H$26)*100</f>
        <v>0.04240718609044296</v>
      </c>
      <c r="J25" s="3"/>
      <c r="K25" s="3">
        <v>0</v>
      </c>
      <c r="L25" s="46">
        <f t="shared" si="5"/>
        <v>0</v>
      </c>
      <c r="M25" s="3"/>
      <c r="N25" s="3">
        <v>0</v>
      </c>
      <c r="O25" s="46">
        <v>0</v>
      </c>
      <c r="P25" s="3"/>
      <c r="Q25" s="46">
        <f t="shared" si="3"/>
        <v>47</v>
      </c>
      <c r="R25" s="46">
        <f t="shared" si="4"/>
        <v>0.0162320842686928</v>
      </c>
    </row>
    <row r="26" spans="1:18" ht="15.75" customHeight="1">
      <c r="A26" s="61" t="s">
        <v>6</v>
      </c>
      <c r="B26" s="42">
        <f>SUM(B8:B25)</f>
        <v>187407</v>
      </c>
      <c r="C26" s="68">
        <v>100</v>
      </c>
      <c r="D26" s="42"/>
      <c r="E26" s="42">
        <f>SUM(E8:E25)</f>
        <v>73921</v>
      </c>
      <c r="F26" s="68">
        <v>100</v>
      </c>
      <c r="G26" s="42"/>
      <c r="H26" s="42">
        <f>SUM(H8:H25)</f>
        <v>25939</v>
      </c>
      <c r="I26" s="68">
        <v>100</v>
      </c>
      <c r="J26" s="42"/>
      <c r="K26" s="42">
        <f>SUM(K8:K25)</f>
        <v>2283</v>
      </c>
      <c r="L26" s="68">
        <v>100</v>
      </c>
      <c r="M26" s="42"/>
      <c r="N26" s="42">
        <f>SUM(N8:N25)</f>
        <v>0</v>
      </c>
      <c r="O26" s="68">
        <v>0</v>
      </c>
      <c r="P26" s="42"/>
      <c r="Q26" s="42">
        <f>SUM(Q8:Q25)</f>
        <v>289550</v>
      </c>
      <c r="R26" s="68">
        <v>100</v>
      </c>
    </row>
    <row r="27" ht="24" customHeight="1"/>
  </sheetData>
  <mergeCells count="15">
    <mergeCell ref="A1:R1"/>
    <mergeCell ref="B4:R4"/>
    <mergeCell ref="Q6:R6"/>
    <mergeCell ref="B5:D5"/>
    <mergeCell ref="E5:G5"/>
    <mergeCell ref="H5:J5"/>
    <mergeCell ref="K5:M5"/>
    <mergeCell ref="N5:O5"/>
    <mergeCell ref="Q5:R5"/>
    <mergeCell ref="B6:C6"/>
    <mergeCell ref="A3:R3"/>
    <mergeCell ref="E6:F6"/>
    <mergeCell ref="H6:I6"/>
    <mergeCell ref="K6:L6"/>
    <mergeCell ref="N6:O6"/>
  </mergeCells>
  <printOptions/>
  <pageMargins left="0.7874015748031497" right="0.1968503937007874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42" sqref="F42"/>
    </sheetView>
  </sheetViews>
  <sheetFormatPr defaultColWidth="9.140625" defaultRowHeight="12.75"/>
  <cols>
    <col min="1" max="1" width="21.421875" style="0" customWidth="1"/>
    <col min="2" max="2" width="4.140625" style="0" customWidth="1"/>
    <col min="3" max="3" width="8.57421875" style="0" customWidth="1"/>
    <col min="4" max="4" width="3.7109375" style="0" customWidth="1"/>
    <col min="5" max="5" width="1.7109375" style="0" customWidth="1"/>
    <col min="6" max="6" width="7.7109375" style="0" customWidth="1"/>
    <col min="7" max="7" width="3.7109375" style="0" customWidth="1"/>
    <col min="8" max="8" width="1.7109375" style="0" customWidth="1"/>
    <col min="9" max="9" width="7.7109375" style="0" customWidth="1"/>
    <col min="10" max="10" width="3.8515625" style="0" customWidth="1"/>
  </cols>
  <sheetData>
    <row r="1" spans="1:10" ht="25.5" customHeight="1">
      <c r="A1" s="95" t="s">
        <v>121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 customHeight="1">
      <c r="A2" s="78"/>
      <c r="B2" s="23"/>
      <c r="C2" s="23"/>
      <c r="D2" s="23"/>
      <c r="E2" s="23"/>
      <c r="F2" s="23"/>
      <c r="G2" s="23"/>
      <c r="H2" s="23"/>
      <c r="I2" s="23"/>
      <c r="J2" s="23"/>
    </row>
    <row r="3" spans="1:10" ht="25.5" customHeight="1">
      <c r="A3" s="95" t="s">
        <v>148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5.75" customHeight="1">
      <c r="A4" s="33" t="s">
        <v>54</v>
      </c>
      <c r="B4" s="56"/>
      <c r="C4" s="101" t="s">
        <v>49</v>
      </c>
      <c r="D4" s="103"/>
      <c r="E4" s="103"/>
      <c r="F4" s="103"/>
      <c r="G4" s="103"/>
      <c r="H4" s="63"/>
      <c r="I4" s="34" t="s">
        <v>50</v>
      </c>
      <c r="J4" s="63"/>
    </row>
    <row r="5" spans="1:10" ht="15.75" customHeight="1">
      <c r="A5" s="48"/>
      <c r="B5" s="66"/>
      <c r="C5" s="62" t="s">
        <v>4</v>
      </c>
      <c r="D5" s="62"/>
      <c r="E5" s="34"/>
      <c r="F5" s="62" t="s">
        <v>5</v>
      </c>
      <c r="G5" s="62"/>
      <c r="H5" s="16"/>
      <c r="I5" s="76"/>
      <c r="J5" s="32"/>
    </row>
    <row r="6" spans="1:10" ht="15.75" customHeight="1">
      <c r="A6" s="35"/>
      <c r="B6" s="43"/>
      <c r="C6" s="36" t="s">
        <v>8</v>
      </c>
      <c r="D6" s="36" t="s">
        <v>9</v>
      </c>
      <c r="E6" s="36"/>
      <c r="F6" s="36" t="s">
        <v>8</v>
      </c>
      <c r="G6" s="36" t="s">
        <v>9</v>
      </c>
      <c r="H6" s="36"/>
      <c r="I6" s="36" t="s">
        <v>8</v>
      </c>
      <c r="J6" s="36" t="s">
        <v>9</v>
      </c>
    </row>
    <row r="7" spans="1:10" ht="20.25" customHeight="1">
      <c r="A7" s="48" t="s">
        <v>56</v>
      </c>
      <c r="B7" s="40"/>
      <c r="C7" s="46">
        <v>672</v>
      </c>
      <c r="D7" s="69">
        <f aca="true" t="shared" si="0" ref="D7:D24">C7/$C$25*100</f>
        <v>0.5711954304365565</v>
      </c>
      <c r="E7" s="45"/>
      <c r="F7" s="46">
        <v>1036</v>
      </c>
      <c r="G7" s="69">
        <f aca="true" t="shared" si="1" ref="G7:G15">F7/$F$25*100</f>
        <v>0.6026689625484287</v>
      </c>
      <c r="H7" s="45"/>
      <c r="I7" s="46">
        <f aca="true" t="shared" si="2" ref="I7:I24">C7+F7</f>
        <v>1708</v>
      </c>
      <c r="J7" s="69">
        <v>0</v>
      </c>
    </row>
    <row r="8" spans="1:10" ht="12.75">
      <c r="A8" s="58" t="s">
        <v>57</v>
      </c>
      <c r="B8" s="40"/>
      <c r="C8" s="3">
        <v>11873</v>
      </c>
      <c r="D8" s="69">
        <f t="shared" si="0"/>
        <v>10.091969264245886</v>
      </c>
      <c r="E8" s="2"/>
      <c r="F8" s="3">
        <v>10813</v>
      </c>
      <c r="G8" s="69">
        <f t="shared" si="1"/>
        <v>6.290211864899768</v>
      </c>
      <c r="H8" s="2"/>
      <c r="I8" s="46">
        <f t="shared" si="2"/>
        <v>22686</v>
      </c>
      <c r="J8" s="69">
        <f aca="true" t="shared" si="3" ref="J8:J14">I8/$I$25*100</f>
        <v>7.834916249352443</v>
      </c>
    </row>
    <row r="9" spans="1:10" ht="12.75">
      <c r="A9" s="59" t="s">
        <v>58</v>
      </c>
      <c r="B9" s="40"/>
      <c r="C9" s="3">
        <v>15517</v>
      </c>
      <c r="D9" s="69">
        <f t="shared" si="0"/>
        <v>13.189344485244117</v>
      </c>
      <c r="E9" s="2"/>
      <c r="F9" s="3">
        <v>18470</v>
      </c>
      <c r="G9" s="69">
        <f t="shared" si="1"/>
        <v>10.744493955858571</v>
      </c>
      <c r="H9" s="2"/>
      <c r="I9" s="46">
        <f t="shared" si="2"/>
        <v>33987</v>
      </c>
      <c r="J9" s="69">
        <v>12</v>
      </c>
    </row>
    <row r="10" spans="1:10" ht="12.75">
      <c r="A10" s="59" t="s">
        <v>59</v>
      </c>
      <c r="B10" s="40"/>
      <c r="C10" s="3">
        <v>15545</v>
      </c>
      <c r="D10" s="69">
        <f t="shared" si="0"/>
        <v>13.213144294845641</v>
      </c>
      <c r="E10" s="2"/>
      <c r="F10" s="3">
        <v>23606</v>
      </c>
      <c r="G10" s="69">
        <f t="shared" si="1"/>
        <v>13.73224278949634</v>
      </c>
      <c r="H10" s="2"/>
      <c r="I10" s="46">
        <f t="shared" si="2"/>
        <v>39151</v>
      </c>
      <c r="J10" s="69">
        <v>13</v>
      </c>
    </row>
    <row r="11" spans="1:10" ht="12.75">
      <c r="A11" s="59" t="s">
        <v>60</v>
      </c>
      <c r="B11" s="40"/>
      <c r="C11" s="3">
        <v>11879</v>
      </c>
      <c r="D11" s="69">
        <f t="shared" si="0"/>
        <v>10.097069223446214</v>
      </c>
      <c r="E11" s="2"/>
      <c r="F11" s="3">
        <v>19052</v>
      </c>
      <c r="G11" s="69">
        <f t="shared" si="1"/>
        <v>11.083058952193692</v>
      </c>
      <c r="H11" s="2"/>
      <c r="I11" s="46">
        <f t="shared" si="2"/>
        <v>30931</v>
      </c>
      <c r="J11" s="69">
        <f t="shared" si="3"/>
        <v>10.682438266275254</v>
      </c>
    </row>
    <row r="12" spans="1:10" ht="12.75">
      <c r="A12" s="59" t="s">
        <v>61</v>
      </c>
      <c r="B12" s="40"/>
      <c r="C12" s="3">
        <v>10957</v>
      </c>
      <c r="D12" s="69">
        <f t="shared" si="0"/>
        <v>9.313375492996057</v>
      </c>
      <c r="E12" s="2"/>
      <c r="F12" s="3">
        <v>17829</v>
      </c>
      <c r="G12" s="69">
        <f t="shared" si="1"/>
        <v>10.371607078451676</v>
      </c>
      <c r="H12" s="2"/>
      <c r="I12" s="46">
        <f t="shared" si="2"/>
        <v>28786</v>
      </c>
      <c r="J12" s="69">
        <f t="shared" si="3"/>
        <v>9.941633569331723</v>
      </c>
    </row>
    <row r="13" spans="1:10" ht="12.75">
      <c r="A13" s="59" t="s">
        <v>62</v>
      </c>
      <c r="B13" s="40"/>
      <c r="C13" s="3">
        <v>9243</v>
      </c>
      <c r="D13" s="69">
        <f t="shared" si="0"/>
        <v>7.856487148102816</v>
      </c>
      <c r="E13" s="2"/>
      <c r="F13" s="3">
        <v>16323</v>
      </c>
      <c r="G13" s="69">
        <v>10</v>
      </c>
      <c r="H13" s="2"/>
      <c r="I13" s="46">
        <f t="shared" si="2"/>
        <v>25566</v>
      </c>
      <c r="J13" s="69">
        <f t="shared" si="3"/>
        <v>8.829563115178725</v>
      </c>
    </row>
    <row r="14" spans="1:10" ht="12.75">
      <c r="A14" s="59" t="s">
        <v>63</v>
      </c>
      <c r="B14" s="40"/>
      <c r="C14" s="3">
        <v>8152</v>
      </c>
      <c r="D14" s="69">
        <f t="shared" si="0"/>
        <v>6.929144566843465</v>
      </c>
      <c r="E14" s="2"/>
      <c r="F14" s="3">
        <v>14099</v>
      </c>
      <c r="G14" s="69">
        <f t="shared" si="1"/>
        <v>8.201766122558201</v>
      </c>
      <c r="H14" s="2"/>
      <c r="I14" s="46">
        <f t="shared" si="2"/>
        <v>22251</v>
      </c>
      <c r="J14" s="69">
        <f t="shared" si="3"/>
        <v>7.6846831289932656</v>
      </c>
    </row>
    <row r="15" spans="1:10" ht="12.75">
      <c r="A15" s="59" t="s">
        <v>64</v>
      </c>
      <c r="B15" s="40"/>
      <c r="C15" s="3">
        <v>7102</v>
      </c>
      <c r="D15" s="69">
        <f t="shared" si="0"/>
        <v>6.036651706786346</v>
      </c>
      <c r="E15" s="2"/>
      <c r="F15" s="3">
        <v>11970</v>
      </c>
      <c r="G15" s="69">
        <f t="shared" si="1"/>
        <v>6.9632697699852235</v>
      </c>
      <c r="H15" s="2"/>
      <c r="I15" s="46">
        <f t="shared" si="2"/>
        <v>19072</v>
      </c>
      <c r="J15" s="69">
        <v>6</v>
      </c>
    </row>
    <row r="16" spans="1:10" ht="12.75">
      <c r="A16" s="59" t="s">
        <v>65</v>
      </c>
      <c r="B16" s="40"/>
      <c r="C16" s="3">
        <v>6401</v>
      </c>
      <c r="D16" s="69">
        <v>6</v>
      </c>
      <c r="E16" s="2"/>
      <c r="F16" s="3">
        <v>11024</v>
      </c>
      <c r="G16" s="69">
        <f aca="true" t="shared" si="4" ref="G16:G24">F16/$F$25*100</f>
        <v>6.412956219241196</v>
      </c>
      <c r="H16" s="2"/>
      <c r="I16" s="46">
        <f t="shared" si="2"/>
        <v>17425</v>
      </c>
      <c r="J16" s="69">
        <f aca="true" t="shared" si="5" ref="J16:J24">I16/$I$25*100</f>
        <v>6.017958901744086</v>
      </c>
    </row>
    <row r="17" spans="1:10" ht="12.75">
      <c r="A17" s="59" t="s">
        <v>66</v>
      </c>
      <c r="B17" s="40"/>
      <c r="C17" s="3">
        <v>5792</v>
      </c>
      <c r="D17" s="69">
        <f t="shared" si="0"/>
        <v>4.923160614715083</v>
      </c>
      <c r="E17" s="2"/>
      <c r="F17" s="3">
        <v>10444</v>
      </c>
      <c r="G17" s="69">
        <f t="shared" si="4"/>
        <v>6.075554676501728</v>
      </c>
      <c r="H17" s="2"/>
      <c r="I17" s="46">
        <f t="shared" si="2"/>
        <v>16236</v>
      </c>
      <c r="J17" s="69">
        <v>6</v>
      </c>
    </row>
    <row r="18" spans="1:10" ht="12.75">
      <c r="A18" s="59" t="s">
        <v>67</v>
      </c>
      <c r="B18" s="40"/>
      <c r="C18" s="3">
        <v>5124</v>
      </c>
      <c r="D18" s="69">
        <f t="shared" si="0"/>
        <v>4.355365157078744</v>
      </c>
      <c r="E18" s="2"/>
      <c r="F18" s="3">
        <v>8182</v>
      </c>
      <c r="G18" s="69">
        <f t="shared" si="4"/>
        <v>4.759688659817804</v>
      </c>
      <c r="H18" s="2"/>
      <c r="I18" s="46">
        <f t="shared" si="2"/>
        <v>13306</v>
      </c>
      <c r="J18" s="69">
        <v>4</v>
      </c>
    </row>
    <row r="19" spans="1:10" ht="12.75">
      <c r="A19" s="59" t="s">
        <v>68</v>
      </c>
      <c r="B19" s="40"/>
      <c r="C19" s="3">
        <v>3558</v>
      </c>
      <c r="D19" s="69">
        <f t="shared" si="0"/>
        <v>3.0242758057935535</v>
      </c>
      <c r="E19" s="2"/>
      <c r="F19" s="3">
        <v>4370</v>
      </c>
      <c r="G19" s="69">
        <f t="shared" si="4"/>
        <v>2.542146106502542</v>
      </c>
      <c r="H19" s="2"/>
      <c r="I19" s="46">
        <f t="shared" si="2"/>
        <v>7928</v>
      </c>
      <c r="J19" s="69">
        <f t="shared" si="5"/>
        <v>2.7380417889829043</v>
      </c>
    </row>
    <row r="20" spans="1:10" ht="12.75">
      <c r="A20" s="59" t="s">
        <v>69</v>
      </c>
      <c r="B20" s="40"/>
      <c r="C20" s="3">
        <v>2373</v>
      </c>
      <c r="D20" s="69">
        <f t="shared" si="0"/>
        <v>2.01703386372909</v>
      </c>
      <c r="E20" s="2"/>
      <c r="F20" s="3">
        <v>2313</v>
      </c>
      <c r="G20" s="69">
        <f t="shared" si="4"/>
        <v>1.3455340833730847</v>
      </c>
      <c r="H20" s="2"/>
      <c r="I20" s="46">
        <f t="shared" si="2"/>
        <v>4686</v>
      </c>
      <c r="J20" s="69">
        <v>2</v>
      </c>
    </row>
    <row r="21" spans="1:10" ht="12.75">
      <c r="A21" s="59" t="s">
        <v>70</v>
      </c>
      <c r="B21" s="40"/>
      <c r="C21" s="3">
        <v>2912</v>
      </c>
      <c r="D21" s="69">
        <v>3</v>
      </c>
      <c r="E21" s="2"/>
      <c r="F21" s="3">
        <v>2023</v>
      </c>
      <c r="G21" s="69">
        <f t="shared" si="4"/>
        <v>1.1768333120033507</v>
      </c>
      <c r="H21" s="2"/>
      <c r="I21" s="46">
        <f t="shared" si="2"/>
        <v>4935</v>
      </c>
      <c r="J21" s="69">
        <f t="shared" si="5"/>
        <v>1.704368848212744</v>
      </c>
    </row>
    <row r="22" spans="1:10" ht="12.75">
      <c r="A22" s="59" t="s">
        <v>19</v>
      </c>
      <c r="B22" s="40"/>
      <c r="C22" s="3">
        <v>356</v>
      </c>
      <c r="D22" s="69">
        <f t="shared" si="0"/>
        <v>0.30259757921936625</v>
      </c>
      <c r="E22" s="2"/>
      <c r="F22" s="3">
        <v>226</v>
      </c>
      <c r="G22" s="69">
        <f t="shared" si="4"/>
        <v>0.1314702563088271</v>
      </c>
      <c r="H22" s="2"/>
      <c r="I22" s="46">
        <f t="shared" si="2"/>
        <v>582</v>
      </c>
      <c r="J22" s="69">
        <f t="shared" si="5"/>
        <v>0.20100155413572784</v>
      </c>
    </row>
    <row r="23" spans="1:10" ht="12.75">
      <c r="A23" s="59" t="s">
        <v>18</v>
      </c>
      <c r="B23" s="40"/>
      <c r="C23" s="3">
        <v>162</v>
      </c>
      <c r="D23" s="69">
        <f t="shared" si="0"/>
        <v>0.13769889840881275</v>
      </c>
      <c r="E23" s="2"/>
      <c r="F23" s="3">
        <v>105</v>
      </c>
      <c r="G23" s="69">
        <f t="shared" si="4"/>
        <v>0.06108131377180021</v>
      </c>
      <c r="H23" s="2"/>
      <c r="I23" s="46">
        <f t="shared" si="2"/>
        <v>267</v>
      </c>
      <c r="J23" s="69">
        <f t="shared" si="5"/>
        <v>0.09221205318597825</v>
      </c>
    </row>
    <row r="24" spans="1:10" ht="12.75">
      <c r="A24" s="59" t="s">
        <v>71</v>
      </c>
      <c r="B24" s="40"/>
      <c r="C24" s="3">
        <v>30</v>
      </c>
      <c r="D24" s="69">
        <f t="shared" si="0"/>
        <v>0.025499796001631988</v>
      </c>
      <c r="E24" s="2"/>
      <c r="F24" s="3">
        <v>17</v>
      </c>
      <c r="G24" s="69">
        <f t="shared" si="4"/>
        <v>0.009889355563053369</v>
      </c>
      <c r="H24" s="2"/>
      <c r="I24" s="46">
        <f t="shared" si="2"/>
        <v>47</v>
      </c>
      <c r="J24" s="69">
        <f t="shared" si="5"/>
        <v>0.0162320842686928</v>
      </c>
    </row>
    <row r="25" spans="1:10" ht="15.75" customHeight="1">
      <c r="A25" s="61" t="s">
        <v>6</v>
      </c>
      <c r="B25" s="43"/>
      <c r="C25" s="42">
        <f>SUM(C7:C24)</f>
        <v>117648</v>
      </c>
      <c r="D25" s="70">
        <v>100</v>
      </c>
      <c r="E25" s="35"/>
      <c r="F25" s="42">
        <f>SUM(F7:F24)</f>
        <v>171902</v>
      </c>
      <c r="G25" s="70">
        <v>100</v>
      </c>
      <c r="H25" s="35"/>
      <c r="I25" s="42">
        <f>SUM(I7:I24)</f>
        <v>289550</v>
      </c>
      <c r="J25" s="70">
        <v>100</v>
      </c>
    </row>
    <row r="26" ht="24" customHeight="1"/>
  </sheetData>
  <mergeCells count="3">
    <mergeCell ref="C4:G4"/>
    <mergeCell ref="A1:J1"/>
    <mergeCell ref="A3:J3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F42" sqref="F42"/>
    </sheetView>
  </sheetViews>
  <sheetFormatPr defaultColWidth="9.140625" defaultRowHeight="12.75"/>
  <cols>
    <col min="1" max="1" width="21.421875" style="0" customWidth="1"/>
    <col min="2" max="4" width="10.7109375" style="0" customWidth="1"/>
    <col min="5" max="5" width="8.851562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1" customFormat="1" ht="40.5" customHeight="1">
      <c r="A1" s="110" t="s">
        <v>122</v>
      </c>
      <c r="B1" s="97"/>
      <c r="C1" s="97"/>
      <c r="D1" s="97"/>
      <c r="E1" s="24"/>
      <c r="F1" s="24"/>
      <c r="G1" s="24"/>
      <c r="H1" s="24"/>
      <c r="I1" s="24"/>
      <c r="J1" s="24"/>
      <c r="K1" s="24"/>
      <c r="L1" s="24"/>
    </row>
    <row r="2" spans="1:12" s="1" customFormat="1" ht="12.75" customHeight="1">
      <c r="A2" s="7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" customFormat="1" ht="40.5" customHeight="1">
      <c r="A3" s="110" t="s">
        <v>141</v>
      </c>
      <c r="B3" s="97"/>
      <c r="C3" s="97"/>
      <c r="D3" s="97"/>
      <c r="E3" s="24"/>
      <c r="F3" s="24"/>
      <c r="G3" s="24"/>
      <c r="H3" s="24"/>
      <c r="I3" s="24"/>
      <c r="J3" s="24"/>
      <c r="K3" s="24"/>
      <c r="L3" s="24"/>
    </row>
    <row r="4" spans="1:12" ht="15.75" customHeight="1">
      <c r="A4" s="114" t="s">
        <v>72</v>
      </c>
      <c r="B4" s="101" t="s">
        <v>73</v>
      </c>
      <c r="C4" s="101"/>
      <c r="D4" s="101"/>
      <c r="E4" s="15"/>
      <c r="F4" s="15"/>
      <c r="G4" s="15"/>
      <c r="H4" s="15"/>
      <c r="I4" s="15"/>
      <c r="J4" s="15"/>
      <c r="K4" s="15"/>
      <c r="L4" s="15"/>
    </row>
    <row r="5" spans="1:12" ht="15.75" customHeight="1">
      <c r="A5" s="115"/>
      <c r="B5" s="36" t="s">
        <v>4</v>
      </c>
      <c r="C5" s="36" t="s">
        <v>5</v>
      </c>
      <c r="D5" s="36" t="s">
        <v>74</v>
      </c>
      <c r="E5" s="15"/>
      <c r="F5" s="15"/>
      <c r="G5" s="15"/>
      <c r="H5" s="15"/>
      <c r="I5" s="15"/>
      <c r="J5" s="15"/>
      <c r="K5" s="15"/>
      <c r="L5" s="15"/>
    </row>
    <row r="6" spans="1:12" ht="20.25" customHeight="1">
      <c r="A6" s="2" t="s">
        <v>75</v>
      </c>
      <c r="B6" s="3">
        <v>79485</v>
      </c>
      <c r="C6" s="3">
        <v>77755</v>
      </c>
      <c r="D6" s="3">
        <v>78456</v>
      </c>
      <c r="E6" s="15"/>
      <c r="F6" s="15"/>
      <c r="G6" s="15"/>
      <c r="H6" s="15"/>
      <c r="I6" s="15"/>
      <c r="J6" s="15"/>
      <c r="K6" s="15"/>
      <c r="L6" s="15"/>
    </row>
    <row r="7" spans="1:12" ht="12.75" customHeight="1">
      <c r="A7" s="2" t="s">
        <v>76</v>
      </c>
      <c r="B7" s="3">
        <v>85715</v>
      </c>
      <c r="C7" s="3">
        <v>84137</v>
      </c>
      <c r="D7" s="3">
        <v>84781</v>
      </c>
      <c r="E7" s="15"/>
      <c r="F7" s="15"/>
      <c r="G7" s="15"/>
      <c r="H7" s="15"/>
      <c r="I7" s="15"/>
      <c r="J7" s="15"/>
      <c r="K7" s="15"/>
      <c r="L7" s="15"/>
    </row>
    <row r="8" spans="1:12" ht="12.75">
      <c r="A8" s="2" t="s">
        <v>77</v>
      </c>
      <c r="B8" s="3">
        <v>66261</v>
      </c>
      <c r="C8" s="3">
        <v>70527</v>
      </c>
      <c r="D8" s="3">
        <v>68928</v>
      </c>
      <c r="E8" s="15"/>
      <c r="F8" s="15"/>
      <c r="G8" s="15"/>
      <c r="H8" s="15"/>
      <c r="I8" s="15"/>
      <c r="J8" s="15"/>
      <c r="K8" s="15"/>
      <c r="L8" s="15"/>
    </row>
    <row r="9" spans="1:12" ht="12.75">
      <c r="A9" s="2" t="s">
        <v>78</v>
      </c>
      <c r="B9" s="3">
        <v>79896</v>
      </c>
      <c r="C9" s="3">
        <v>75176</v>
      </c>
      <c r="D9" s="3">
        <v>77265</v>
      </c>
      <c r="E9" s="15"/>
      <c r="F9" s="15"/>
      <c r="G9" s="15"/>
      <c r="H9" s="15"/>
      <c r="I9" s="15"/>
      <c r="J9" s="15"/>
      <c r="K9" s="15"/>
      <c r="L9" s="15"/>
    </row>
    <row r="10" spans="1:12" ht="12.75">
      <c r="A10" s="2" t="s">
        <v>79</v>
      </c>
      <c r="B10" s="3">
        <v>72861</v>
      </c>
      <c r="C10" s="3">
        <v>68766</v>
      </c>
      <c r="D10" s="3">
        <v>70398</v>
      </c>
      <c r="E10" s="15"/>
      <c r="F10" s="15"/>
      <c r="G10" s="15"/>
      <c r="H10" s="15"/>
      <c r="I10" s="15"/>
      <c r="J10" s="15"/>
      <c r="K10" s="15"/>
      <c r="L10" s="15"/>
    </row>
    <row r="11" spans="1:12" ht="12.75">
      <c r="A11" s="2" t="s">
        <v>80</v>
      </c>
      <c r="B11" s="3">
        <v>79448</v>
      </c>
      <c r="C11" s="3">
        <v>77633</v>
      </c>
      <c r="D11" s="3">
        <v>78399</v>
      </c>
      <c r="E11" s="15"/>
      <c r="F11" s="15"/>
      <c r="G11" s="15"/>
      <c r="H11" s="15"/>
      <c r="I11" s="15"/>
      <c r="J11" s="15"/>
      <c r="K11" s="15"/>
      <c r="L11" s="15"/>
    </row>
    <row r="12" spans="1:12" ht="12.75">
      <c r="A12" s="2" t="s">
        <v>81</v>
      </c>
      <c r="B12" s="3">
        <v>73209</v>
      </c>
      <c r="C12" s="3">
        <v>72225</v>
      </c>
      <c r="D12" s="3">
        <v>72609</v>
      </c>
      <c r="E12" s="15"/>
      <c r="F12" s="15"/>
      <c r="G12" s="15"/>
      <c r="H12" s="15"/>
      <c r="I12" s="15"/>
      <c r="J12" s="15"/>
      <c r="K12" s="15"/>
      <c r="L12" s="15"/>
    </row>
    <row r="13" spans="1:12" ht="12.75">
      <c r="A13" s="2" t="s">
        <v>82</v>
      </c>
      <c r="B13" s="3">
        <v>73330</v>
      </c>
      <c r="C13" s="3">
        <v>71321</v>
      </c>
      <c r="D13" s="3">
        <v>72101</v>
      </c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2" t="s">
        <v>83</v>
      </c>
      <c r="B14" s="3">
        <v>72042</v>
      </c>
      <c r="C14" s="3">
        <v>70741</v>
      </c>
      <c r="D14" s="3">
        <v>71278</v>
      </c>
      <c r="E14" s="15"/>
      <c r="F14" s="15"/>
      <c r="G14" s="15"/>
      <c r="H14" s="15"/>
      <c r="I14" s="15"/>
      <c r="J14" s="15"/>
      <c r="K14" s="15"/>
      <c r="L14" s="15"/>
    </row>
    <row r="15" spans="1:12" ht="12.75">
      <c r="A15" s="2" t="s">
        <v>84</v>
      </c>
      <c r="B15" s="3">
        <v>78017</v>
      </c>
      <c r="C15" s="3">
        <v>76436</v>
      </c>
      <c r="D15" s="3">
        <v>77085</v>
      </c>
      <c r="E15" s="15"/>
      <c r="F15" s="15"/>
      <c r="G15" s="15"/>
      <c r="H15" s="15"/>
      <c r="I15" s="15"/>
      <c r="J15" s="15"/>
      <c r="K15" s="15"/>
      <c r="L15" s="15"/>
    </row>
    <row r="16" spans="1:12" ht="12.75" customHeight="1">
      <c r="A16" s="2" t="s">
        <v>85</v>
      </c>
      <c r="B16" s="3">
        <v>79776</v>
      </c>
      <c r="C16" s="3">
        <v>73539</v>
      </c>
      <c r="D16" s="3">
        <v>75966</v>
      </c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2" t="s">
        <v>86</v>
      </c>
      <c r="B17" s="3">
        <v>78545</v>
      </c>
      <c r="C17" s="3">
        <v>76170</v>
      </c>
      <c r="D17" s="3">
        <v>77119</v>
      </c>
      <c r="E17" s="15"/>
      <c r="F17" s="15"/>
      <c r="G17" s="15"/>
      <c r="H17" s="15"/>
      <c r="I17" s="15"/>
      <c r="J17" s="15"/>
      <c r="K17" s="15"/>
      <c r="L17" s="15"/>
    </row>
    <row r="18" spans="1:12" ht="12.75">
      <c r="A18" s="2" t="s">
        <v>87</v>
      </c>
      <c r="B18" s="3">
        <v>74743</v>
      </c>
      <c r="C18" s="3">
        <v>73736</v>
      </c>
      <c r="D18" s="3">
        <v>74116</v>
      </c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2" t="s">
        <v>88</v>
      </c>
      <c r="B19" s="3">
        <v>71949</v>
      </c>
      <c r="C19" s="3">
        <v>71360</v>
      </c>
      <c r="D19" s="3">
        <v>71585</v>
      </c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2" t="s">
        <v>89</v>
      </c>
      <c r="B20" s="3">
        <v>74815</v>
      </c>
      <c r="C20" s="3">
        <v>72262</v>
      </c>
      <c r="D20" s="3">
        <v>73225</v>
      </c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2" t="s">
        <v>90</v>
      </c>
      <c r="B21" s="3">
        <v>71172</v>
      </c>
      <c r="C21" s="3">
        <v>69714</v>
      </c>
      <c r="D21" s="3">
        <v>70269</v>
      </c>
      <c r="E21" s="15"/>
      <c r="F21" s="15"/>
      <c r="G21" s="15"/>
      <c r="H21" s="15"/>
      <c r="I21" s="15"/>
      <c r="J21" s="15"/>
      <c r="K21" s="15"/>
      <c r="L21" s="15"/>
    </row>
    <row r="22" spans="1:12" ht="12.75">
      <c r="A22" s="2" t="s">
        <v>91</v>
      </c>
      <c r="B22" s="3">
        <v>68990</v>
      </c>
      <c r="C22" s="3">
        <v>69835</v>
      </c>
      <c r="D22" s="3">
        <v>69516</v>
      </c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2" t="s">
        <v>92</v>
      </c>
      <c r="B23" s="3">
        <v>67326</v>
      </c>
      <c r="C23" s="3">
        <v>67894</v>
      </c>
      <c r="D23" s="3">
        <v>67680</v>
      </c>
      <c r="E23" s="15"/>
      <c r="F23" s="15"/>
      <c r="G23" s="15"/>
      <c r="H23" s="15"/>
      <c r="I23" s="15"/>
      <c r="J23" s="15"/>
      <c r="K23" s="15"/>
      <c r="L23" s="15"/>
    </row>
    <row r="24" spans="1:12" ht="12.75">
      <c r="A24" s="2" t="s">
        <v>93</v>
      </c>
      <c r="B24" s="3">
        <v>68373</v>
      </c>
      <c r="C24" s="3">
        <v>69319</v>
      </c>
      <c r="D24" s="3">
        <v>68974</v>
      </c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2" t="s">
        <v>94</v>
      </c>
      <c r="B25" s="3">
        <v>81682</v>
      </c>
      <c r="C25" s="3">
        <v>81920</v>
      </c>
      <c r="D25" s="3">
        <v>81817</v>
      </c>
      <c r="E25" s="15"/>
      <c r="F25" s="15"/>
      <c r="G25" s="15"/>
      <c r="H25" s="15"/>
      <c r="I25" s="15"/>
      <c r="J25" s="15"/>
      <c r="K25" s="15"/>
      <c r="L25" s="15"/>
    </row>
    <row r="26" spans="1:12" ht="12.75">
      <c r="A26" s="2" t="s">
        <v>95</v>
      </c>
      <c r="B26" s="3">
        <v>77582</v>
      </c>
      <c r="C26" s="3">
        <v>74636</v>
      </c>
      <c r="D26" s="3">
        <v>75873</v>
      </c>
      <c r="E26" s="15"/>
      <c r="F26" s="15"/>
      <c r="G26" s="15"/>
      <c r="H26" s="15"/>
      <c r="I26" s="15"/>
      <c r="J26" s="15"/>
      <c r="K26" s="15"/>
      <c r="L26" s="15"/>
    </row>
    <row r="27" spans="1:12" ht="15.75" customHeight="1">
      <c r="A27" s="42" t="s">
        <v>96</v>
      </c>
      <c r="B27" s="42">
        <v>77517</v>
      </c>
      <c r="C27" s="42">
        <v>75573</v>
      </c>
      <c r="D27" s="42">
        <v>76356</v>
      </c>
      <c r="E27" s="15"/>
      <c r="F27" s="15"/>
      <c r="G27" s="15"/>
      <c r="H27" s="15"/>
      <c r="I27" s="15"/>
      <c r="J27" s="15"/>
      <c r="K27" s="15"/>
      <c r="L27" s="15"/>
    </row>
    <row r="28" ht="24" customHeight="1"/>
  </sheetData>
  <mergeCells count="4">
    <mergeCell ref="A4:A5"/>
    <mergeCell ref="B4:D4"/>
    <mergeCell ref="A1:D1"/>
    <mergeCell ref="A3:D3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F42" sqref="F42"/>
    </sheetView>
  </sheetViews>
  <sheetFormatPr defaultColWidth="9.140625" defaultRowHeight="12.75"/>
  <cols>
    <col min="1" max="1" width="21.421875" style="0" customWidth="1"/>
    <col min="2" max="4" width="7.7109375" style="0" customWidth="1"/>
    <col min="5" max="5" width="1.710937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1" customFormat="1" ht="39" customHeight="1">
      <c r="A1" s="95" t="s">
        <v>123</v>
      </c>
      <c r="B1" s="96"/>
      <c r="C1" s="96"/>
      <c r="D1" s="96"/>
      <c r="E1" s="96"/>
      <c r="F1" s="96"/>
      <c r="G1" s="96"/>
      <c r="H1" s="96"/>
      <c r="I1" s="99"/>
      <c r="J1" s="24"/>
      <c r="K1" s="24"/>
      <c r="L1" s="24"/>
    </row>
    <row r="2" spans="1:12" s="1" customFormat="1" ht="12.75" customHeight="1">
      <c r="A2" s="78"/>
      <c r="B2" s="23"/>
      <c r="C2" s="23"/>
      <c r="D2" s="23"/>
      <c r="E2" s="23"/>
      <c r="F2" s="23"/>
      <c r="G2" s="23"/>
      <c r="H2" s="23"/>
      <c r="I2" s="80"/>
      <c r="J2" s="24"/>
      <c r="K2" s="24"/>
      <c r="L2" s="24"/>
    </row>
    <row r="3" spans="1:12" s="1" customFormat="1" ht="26.25" customHeight="1">
      <c r="A3" s="95" t="s">
        <v>142</v>
      </c>
      <c r="B3" s="96"/>
      <c r="C3" s="96"/>
      <c r="D3" s="96"/>
      <c r="E3" s="96"/>
      <c r="F3" s="96"/>
      <c r="G3" s="96"/>
      <c r="H3" s="96"/>
      <c r="I3" s="99"/>
      <c r="J3" s="24"/>
      <c r="K3" s="24"/>
      <c r="L3" s="24"/>
    </row>
    <row r="4" spans="1:12" ht="15.75" customHeight="1">
      <c r="A4" s="114" t="s">
        <v>72</v>
      </c>
      <c r="B4" s="101" t="s">
        <v>97</v>
      </c>
      <c r="C4" s="101"/>
      <c r="D4" s="101"/>
      <c r="E4" s="33"/>
      <c r="F4" s="101" t="s">
        <v>98</v>
      </c>
      <c r="G4" s="101"/>
      <c r="H4" s="101"/>
      <c r="I4" s="15"/>
      <c r="J4" s="15"/>
      <c r="K4" s="15"/>
      <c r="L4" s="15"/>
    </row>
    <row r="5" spans="1:12" ht="15.75" customHeight="1">
      <c r="A5" s="115"/>
      <c r="B5" s="36" t="s">
        <v>4</v>
      </c>
      <c r="C5" s="36" t="s">
        <v>5</v>
      </c>
      <c r="D5" s="36" t="s">
        <v>74</v>
      </c>
      <c r="E5" s="36"/>
      <c r="F5" s="36" t="s">
        <v>4</v>
      </c>
      <c r="G5" s="36" t="s">
        <v>99</v>
      </c>
      <c r="H5" s="36" t="s">
        <v>74</v>
      </c>
      <c r="I5" s="15"/>
      <c r="J5" s="15"/>
      <c r="K5" s="15"/>
      <c r="L5" s="15"/>
    </row>
    <row r="6" spans="1:12" ht="20.25" customHeight="1">
      <c r="A6" s="2" t="s">
        <v>75</v>
      </c>
      <c r="B6" s="3">
        <v>112813</v>
      </c>
      <c r="C6" s="3">
        <v>115833</v>
      </c>
      <c r="D6" s="3">
        <v>114609</v>
      </c>
      <c r="E6" s="3"/>
      <c r="F6" s="3">
        <v>7783</v>
      </c>
      <c r="G6" s="3">
        <v>8078</v>
      </c>
      <c r="H6" s="3">
        <v>7959</v>
      </c>
      <c r="I6" s="15"/>
      <c r="J6" s="15"/>
      <c r="K6" s="15"/>
      <c r="L6" s="15"/>
    </row>
    <row r="7" spans="1:12" ht="12.75" customHeight="1">
      <c r="A7" s="2" t="s">
        <v>76</v>
      </c>
      <c r="B7" s="3">
        <v>101299</v>
      </c>
      <c r="C7" s="3">
        <v>104494</v>
      </c>
      <c r="D7" s="3">
        <v>103155</v>
      </c>
      <c r="E7" s="3"/>
      <c r="F7" s="3">
        <v>8577</v>
      </c>
      <c r="G7" s="3">
        <v>8868</v>
      </c>
      <c r="H7" s="3">
        <v>8746</v>
      </c>
      <c r="I7" s="15"/>
      <c r="J7" s="15"/>
      <c r="K7" s="15"/>
      <c r="L7" s="15"/>
    </row>
    <row r="8" spans="1:12" ht="12.75">
      <c r="A8" s="2" t="s">
        <v>77</v>
      </c>
      <c r="B8" s="3">
        <v>101340</v>
      </c>
      <c r="C8" s="3">
        <v>105362</v>
      </c>
      <c r="D8" s="3">
        <v>103814</v>
      </c>
      <c r="E8" s="3"/>
      <c r="F8" s="3">
        <v>7069</v>
      </c>
      <c r="G8" s="3">
        <v>7486</v>
      </c>
      <c r="H8" s="3">
        <v>7326</v>
      </c>
      <c r="I8" s="15"/>
      <c r="J8" s="15"/>
      <c r="K8" s="15"/>
      <c r="L8" s="15"/>
    </row>
    <row r="9" spans="1:12" ht="12.75">
      <c r="A9" s="2" t="s">
        <v>78</v>
      </c>
      <c r="B9" s="3">
        <v>95426</v>
      </c>
      <c r="C9" s="3">
        <v>102663</v>
      </c>
      <c r="D9" s="3">
        <v>99543</v>
      </c>
      <c r="E9" s="3"/>
      <c r="F9" s="3">
        <v>7906</v>
      </c>
      <c r="G9" s="3">
        <v>8027</v>
      </c>
      <c r="H9" s="3">
        <v>7975</v>
      </c>
      <c r="I9" s="15"/>
      <c r="J9" s="15"/>
      <c r="K9" s="15"/>
      <c r="L9" s="15"/>
    </row>
    <row r="10" spans="1:12" ht="12.75">
      <c r="A10" s="2" t="s">
        <v>79</v>
      </c>
      <c r="B10" s="3">
        <v>111758</v>
      </c>
      <c r="C10" s="3">
        <v>109183</v>
      </c>
      <c r="D10" s="3">
        <v>110232</v>
      </c>
      <c r="E10" s="3"/>
      <c r="F10" s="3">
        <v>7067</v>
      </c>
      <c r="G10" s="3">
        <v>7416</v>
      </c>
      <c r="H10" s="3">
        <v>7274</v>
      </c>
      <c r="I10" s="15"/>
      <c r="J10" s="15"/>
      <c r="K10" s="15"/>
      <c r="L10" s="15"/>
    </row>
    <row r="11" spans="1:12" ht="12.75">
      <c r="A11" s="2" t="s">
        <v>80</v>
      </c>
      <c r="B11" s="3">
        <v>105762</v>
      </c>
      <c r="C11" s="3">
        <v>107863</v>
      </c>
      <c r="D11" s="3">
        <v>106971</v>
      </c>
      <c r="E11" s="3"/>
      <c r="F11" s="3">
        <v>7727</v>
      </c>
      <c r="G11" s="3">
        <v>7783</v>
      </c>
      <c r="H11" s="3">
        <v>7759</v>
      </c>
      <c r="I11" s="15"/>
      <c r="J11" s="15"/>
      <c r="K11" s="15"/>
      <c r="L11" s="15"/>
    </row>
    <row r="12" spans="1:12" ht="12.75">
      <c r="A12" s="2" t="s">
        <v>81</v>
      </c>
      <c r="B12" s="3">
        <v>107006</v>
      </c>
      <c r="C12" s="3">
        <v>108074</v>
      </c>
      <c r="D12" s="3">
        <v>107652</v>
      </c>
      <c r="E12" s="3"/>
      <c r="F12" s="3">
        <v>7599</v>
      </c>
      <c r="G12" s="3">
        <v>7562</v>
      </c>
      <c r="H12" s="3">
        <v>7577</v>
      </c>
      <c r="I12" s="15"/>
      <c r="J12" s="15"/>
      <c r="K12" s="15"/>
      <c r="L12" s="15"/>
    </row>
    <row r="13" spans="1:12" ht="12.75">
      <c r="A13" s="2" t="s">
        <v>82</v>
      </c>
      <c r="B13" s="3">
        <v>98750</v>
      </c>
      <c r="C13" s="3">
        <v>108102</v>
      </c>
      <c r="D13" s="3">
        <v>104566</v>
      </c>
      <c r="E13" s="3"/>
      <c r="F13" s="3">
        <v>7428</v>
      </c>
      <c r="G13" s="3">
        <v>7623</v>
      </c>
      <c r="H13" s="3">
        <v>7549</v>
      </c>
      <c r="I13" s="15"/>
      <c r="J13" s="15"/>
      <c r="K13" s="15"/>
      <c r="L13" s="15"/>
    </row>
    <row r="14" spans="1:12" ht="12.75">
      <c r="A14" s="2" t="s">
        <v>83</v>
      </c>
      <c r="B14" s="3">
        <v>102561</v>
      </c>
      <c r="C14" s="3">
        <v>108035</v>
      </c>
      <c r="D14" s="3">
        <v>105796</v>
      </c>
      <c r="E14" s="3"/>
      <c r="F14" s="3">
        <v>7609</v>
      </c>
      <c r="G14" s="3">
        <v>7873</v>
      </c>
      <c r="H14" s="3">
        <v>7765</v>
      </c>
      <c r="I14" s="15"/>
      <c r="J14" s="15"/>
      <c r="K14" s="15"/>
      <c r="L14" s="15"/>
    </row>
    <row r="15" spans="1:12" ht="12.75">
      <c r="A15" s="2" t="s">
        <v>84</v>
      </c>
      <c r="B15" s="3">
        <v>95067</v>
      </c>
      <c r="C15" s="3">
        <v>98859</v>
      </c>
      <c r="D15" s="3">
        <v>97268</v>
      </c>
      <c r="E15" s="3"/>
      <c r="F15" s="3">
        <v>7925</v>
      </c>
      <c r="G15" s="3">
        <v>8168</v>
      </c>
      <c r="H15" s="3">
        <v>8066</v>
      </c>
      <c r="I15" s="15"/>
      <c r="J15" s="15"/>
      <c r="K15" s="15"/>
      <c r="L15" s="15"/>
    </row>
    <row r="16" spans="1:12" ht="12.75" customHeight="1">
      <c r="A16" s="2" t="s">
        <v>85</v>
      </c>
      <c r="B16" s="3">
        <v>110488</v>
      </c>
      <c r="C16" s="3">
        <v>111672</v>
      </c>
      <c r="D16" s="3">
        <v>111221</v>
      </c>
      <c r="E16" s="3"/>
      <c r="F16" s="3">
        <v>7345</v>
      </c>
      <c r="G16" s="3">
        <v>7907</v>
      </c>
      <c r="H16" s="3">
        <v>7693</v>
      </c>
      <c r="I16" s="15"/>
      <c r="J16" s="15"/>
      <c r="K16" s="15"/>
      <c r="L16" s="15"/>
    </row>
    <row r="17" spans="1:12" ht="12.75">
      <c r="A17" s="2" t="s">
        <v>86</v>
      </c>
      <c r="B17" s="3">
        <v>108943</v>
      </c>
      <c r="C17" s="3">
        <v>108316</v>
      </c>
      <c r="D17" s="3">
        <v>108570</v>
      </c>
      <c r="E17" s="3"/>
      <c r="F17" s="3">
        <v>7656</v>
      </c>
      <c r="G17" s="3">
        <v>7973</v>
      </c>
      <c r="H17" s="3">
        <v>7845</v>
      </c>
      <c r="I17" s="15"/>
      <c r="J17" s="15"/>
      <c r="K17" s="15"/>
      <c r="L17" s="15"/>
    </row>
    <row r="18" spans="1:12" ht="12.75">
      <c r="A18" s="2" t="s">
        <v>87</v>
      </c>
      <c r="B18" s="3">
        <v>100905</v>
      </c>
      <c r="C18" s="3">
        <v>108250</v>
      </c>
      <c r="D18" s="3">
        <v>105442</v>
      </c>
      <c r="E18" s="3"/>
      <c r="F18" s="3">
        <v>7487</v>
      </c>
      <c r="G18" s="3">
        <v>7730</v>
      </c>
      <c r="H18" s="3">
        <v>7637</v>
      </c>
      <c r="I18" s="15"/>
      <c r="J18" s="15"/>
      <c r="K18" s="15"/>
      <c r="L18" s="15"/>
    </row>
    <row r="19" spans="1:12" ht="12.75">
      <c r="A19" s="2" t="s">
        <v>88</v>
      </c>
      <c r="B19" s="3">
        <v>105507</v>
      </c>
      <c r="C19" s="3">
        <v>106263</v>
      </c>
      <c r="D19" s="3">
        <v>105967</v>
      </c>
      <c r="E19" s="3"/>
      <c r="F19" s="3">
        <v>7720</v>
      </c>
      <c r="G19" s="3">
        <v>7982</v>
      </c>
      <c r="H19" s="3">
        <v>7880</v>
      </c>
      <c r="I19" s="15"/>
      <c r="J19" s="15"/>
      <c r="K19" s="15"/>
      <c r="L19" s="15"/>
    </row>
    <row r="20" spans="1:12" ht="12.75">
      <c r="A20" s="2" t="s">
        <v>89</v>
      </c>
      <c r="B20" s="3">
        <v>105872</v>
      </c>
      <c r="C20" s="3">
        <v>107259</v>
      </c>
      <c r="D20" s="3">
        <v>106729</v>
      </c>
      <c r="E20" s="3"/>
      <c r="F20" s="3">
        <v>7566</v>
      </c>
      <c r="G20" s="3">
        <v>7850</v>
      </c>
      <c r="H20" s="3">
        <v>7741</v>
      </c>
      <c r="I20" s="15"/>
      <c r="J20" s="15"/>
      <c r="K20" s="15"/>
      <c r="L20" s="15"/>
    </row>
    <row r="21" spans="1:12" ht="12.75">
      <c r="A21" s="2" t="s">
        <v>90</v>
      </c>
      <c r="B21" s="3">
        <v>104293</v>
      </c>
      <c r="C21" s="3">
        <v>111395</v>
      </c>
      <c r="D21" s="3">
        <v>108701</v>
      </c>
      <c r="E21" s="3"/>
      <c r="F21" s="3">
        <v>7290</v>
      </c>
      <c r="G21" s="3">
        <v>7232</v>
      </c>
      <c r="H21" s="3">
        <v>7254</v>
      </c>
      <c r="I21" s="15"/>
      <c r="J21" s="15"/>
      <c r="K21" s="15"/>
      <c r="L21" s="15"/>
    </row>
    <row r="22" spans="1:12" ht="12.75">
      <c r="A22" s="2" t="s">
        <v>91</v>
      </c>
      <c r="B22" s="3">
        <v>103940</v>
      </c>
      <c r="C22" s="3">
        <v>112329</v>
      </c>
      <c r="D22" s="3">
        <v>109102</v>
      </c>
      <c r="E22" s="3"/>
      <c r="F22" s="3">
        <v>7169</v>
      </c>
      <c r="G22" s="3">
        <v>7432</v>
      </c>
      <c r="H22" s="3">
        <v>7331</v>
      </c>
      <c r="I22" s="15"/>
      <c r="J22" s="15"/>
      <c r="K22" s="15"/>
      <c r="L22" s="15"/>
    </row>
    <row r="23" spans="1:12" ht="12.75">
      <c r="A23" s="2" t="s">
        <v>92</v>
      </c>
      <c r="B23" s="3">
        <v>109650</v>
      </c>
      <c r="C23" s="3">
        <v>117714</v>
      </c>
      <c r="D23" s="3">
        <v>114561</v>
      </c>
      <c r="E23" s="3"/>
      <c r="F23" s="3">
        <v>7510</v>
      </c>
      <c r="G23" s="3">
        <v>7456</v>
      </c>
      <c r="H23" s="3">
        <v>7477</v>
      </c>
      <c r="I23" s="15"/>
      <c r="J23" s="15"/>
      <c r="K23" s="15"/>
      <c r="L23" s="15"/>
    </row>
    <row r="24" spans="1:12" ht="12.75">
      <c r="A24" s="2" t="s">
        <v>93</v>
      </c>
      <c r="B24" s="3">
        <v>109734</v>
      </c>
      <c r="C24" s="3">
        <v>116732</v>
      </c>
      <c r="D24" s="3">
        <v>113986</v>
      </c>
      <c r="E24" s="3"/>
      <c r="F24" s="3">
        <v>7141</v>
      </c>
      <c r="G24" s="3">
        <v>8003</v>
      </c>
      <c r="H24" s="3">
        <v>7665</v>
      </c>
      <c r="I24" s="15"/>
      <c r="J24" s="15"/>
      <c r="K24" s="15"/>
      <c r="L24" s="15"/>
    </row>
    <row r="25" spans="1:12" ht="12.75">
      <c r="A25" s="2" t="s">
        <v>94</v>
      </c>
      <c r="B25" s="3">
        <v>102116</v>
      </c>
      <c r="C25" s="3">
        <v>106411</v>
      </c>
      <c r="D25" s="3">
        <v>104495</v>
      </c>
      <c r="E25" s="3"/>
      <c r="F25" s="3">
        <v>8324</v>
      </c>
      <c r="G25" s="3">
        <v>8510</v>
      </c>
      <c r="H25" s="3">
        <v>8427</v>
      </c>
      <c r="I25" s="15"/>
      <c r="J25" s="15"/>
      <c r="K25" s="15"/>
      <c r="L25" s="15"/>
    </row>
    <row r="26" spans="1:12" ht="12.75">
      <c r="A26" s="2" t="s">
        <v>95</v>
      </c>
      <c r="B26" s="3">
        <v>102742</v>
      </c>
      <c r="C26" s="3">
        <v>115146</v>
      </c>
      <c r="D26" s="3">
        <v>110003</v>
      </c>
      <c r="E26" s="3"/>
      <c r="F26" s="3">
        <v>7494</v>
      </c>
      <c r="G26" s="3">
        <v>7526</v>
      </c>
      <c r="H26" s="3">
        <v>7513</v>
      </c>
      <c r="I26" s="15"/>
      <c r="J26" s="15"/>
      <c r="K26" s="15"/>
      <c r="L26" s="15"/>
    </row>
    <row r="27" spans="1:12" ht="15.75" customHeight="1">
      <c r="A27" s="42" t="s">
        <v>96</v>
      </c>
      <c r="B27" s="42">
        <v>105382</v>
      </c>
      <c r="C27" s="42">
        <v>108756</v>
      </c>
      <c r="D27" s="42">
        <v>107384</v>
      </c>
      <c r="E27" s="42"/>
      <c r="F27" s="42">
        <v>7727</v>
      </c>
      <c r="G27" s="42">
        <v>7973</v>
      </c>
      <c r="H27" s="42">
        <v>7873</v>
      </c>
      <c r="I27" s="15"/>
      <c r="J27" s="15"/>
      <c r="K27" s="15"/>
      <c r="L27" s="15"/>
    </row>
    <row r="28" ht="24" customHeight="1"/>
  </sheetData>
  <mergeCells count="5">
    <mergeCell ref="A4:A5"/>
    <mergeCell ref="B4:D4"/>
    <mergeCell ref="F4:H4"/>
    <mergeCell ref="A1:I1"/>
    <mergeCell ref="A3:I3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F42" sqref="F42"/>
    </sheetView>
  </sheetViews>
  <sheetFormatPr defaultColWidth="9.140625" defaultRowHeight="12.75"/>
  <cols>
    <col min="1" max="1" width="21.421875" style="0" customWidth="1"/>
    <col min="2" max="2" width="6.421875" style="0" customWidth="1"/>
    <col min="3" max="3" width="6.7109375" style="0" customWidth="1"/>
    <col min="4" max="4" width="6.8515625" style="0" customWidth="1"/>
    <col min="5" max="5" width="2.00390625" style="0" customWidth="1"/>
    <col min="6" max="8" width="6.7109375" style="0" customWidth="1"/>
    <col min="9" max="9" width="1.7109375" style="0" customWidth="1"/>
    <col min="10" max="11" width="6.7109375" style="0" customWidth="1"/>
    <col min="12" max="12" width="7.7109375" style="0" customWidth="1"/>
    <col min="13" max="13" width="1.7109375" style="0" customWidth="1"/>
  </cols>
  <sheetData>
    <row r="1" spans="1:18" ht="12.75" customHeight="1">
      <c r="A1" s="95" t="s">
        <v>126</v>
      </c>
      <c r="B1" s="96"/>
      <c r="C1" s="96"/>
      <c r="D1" s="96"/>
      <c r="E1" s="96"/>
      <c r="F1" s="96"/>
      <c r="G1" s="96"/>
      <c r="H1" s="96"/>
      <c r="I1" s="100"/>
      <c r="J1" s="100"/>
      <c r="K1" s="100"/>
      <c r="L1" s="100"/>
      <c r="Q1" s="1"/>
      <c r="R1" s="1"/>
    </row>
    <row r="2" spans="1:18" ht="12.75" customHeight="1">
      <c r="A2" s="7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Q2" s="1"/>
      <c r="R2" s="1"/>
    </row>
    <row r="3" spans="1:18" ht="12.75" customHeight="1">
      <c r="A3" s="95" t="s">
        <v>131</v>
      </c>
      <c r="B3" s="96"/>
      <c r="C3" s="96"/>
      <c r="D3" s="96"/>
      <c r="E3" s="96"/>
      <c r="F3" s="96"/>
      <c r="G3" s="96"/>
      <c r="H3" s="96"/>
      <c r="I3" s="100"/>
      <c r="J3" s="100"/>
      <c r="K3" s="100"/>
      <c r="L3" s="100"/>
      <c r="Q3" s="1"/>
      <c r="R3" s="1"/>
    </row>
    <row r="4" spans="1:18" ht="15.75" customHeight="1">
      <c r="A4" s="26"/>
      <c r="B4" s="92">
        <v>37622</v>
      </c>
      <c r="C4" s="93"/>
      <c r="D4" s="93"/>
      <c r="E4" s="86"/>
      <c r="F4" s="92">
        <v>37987</v>
      </c>
      <c r="G4" s="93"/>
      <c r="H4" s="93"/>
      <c r="I4" s="88"/>
      <c r="J4" s="92">
        <v>38353</v>
      </c>
      <c r="K4" s="92"/>
      <c r="L4" s="92"/>
      <c r="Q4" s="16"/>
      <c r="R4" s="1"/>
    </row>
    <row r="5" spans="1:18" ht="15.75" customHeight="1">
      <c r="A5" s="27"/>
      <c r="B5" s="36" t="s">
        <v>4</v>
      </c>
      <c r="C5" s="36" t="s">
        <v>5</v>
      </c>
      <c r="D5" s="36" t="s">
        <v>6</v>
      </c>
      <c r="E5" s="76"/>
      <c r="F5" s="36" t="s">
        <v>4</v>
      </c>
      <c r="G5" s="36" t="s">
        <v>5</v>
      </c>
      <c r="H5" s="36" t="s">
        <v>6</v>
      </c>
      <c r="I5" s="28"/>
      <c r="J5" s="36" t="s">
        <v>4</v>
      </c>
      <c r="K5" s="36" t="s">
        <v>5</v>
      </c>
      <c r="L5" s="36" t="s">
        <v>6</v>
      </c>
      <c r="Q5" s="16"/>
      <c r="R5" s="1"/>
    </row>
    <row r="6" spans="1:18" ht="27" customHeight="1">
      <c r="A6" s="47" t="s">
        <v>30</v>
      </c>
      <c r="B6" s="45"/>
      <c r="C6" s="45"/>
      <c r="D6" s="45"/>
      <c r="F6" s="21"/>
      <c r="G6" s="21"/>
      <c r="H6" s="21"/>
      <c r="I6" s="21"/>
      <c r="J6" s="45"/>
      <c r="K6" s="45"/>
      <c r="L6" s="45"/>
      <c r="Q6" s="16"/>
      <c r="R6" s="1"/>
    </row>
    <row r="7" spans="1:18" ht="15.75" customHeight="1">
      <c r="A7" s="59" t="s">
        <v>116</v>
      </c>
      <c r="B7" s="46">
        <v>28911</v>
      </c>
      <c r="C7" s="46">
        <v>39077</v>
      </c>
      <c r="D7" s="46">
        <f>B7+C7</f>
        <v>67988</v>
      </c>
      <c r="F7" s="46">
        <v>32605</v>
      </c>
      <c r="G7" s="46">
        <v>42702</v>
      </c>
      <c r="H7" s="46">
        <f>F7+G7</f>
        <v>75307</v>
      </c>
      <c r="I7" s="21"/>
      <c r="J7" s="46">
        <v>29152</v>
      </c>
      <c r="K7" s="46">
        <v>37018</v>
      </c>
      <c r="L7" s="46">
        <v>66170</v>
      </c>
      <c r="Q7" s="16"/>
      <c r="R7" s="1"/>
    </row>
    <row r="8" spans="1:18" ht="15.75" customHeight="1">
      <c r="A8" s="48" t="s">
        <v>14</v>
      </c>
      <c r="B8" s="46">
        <v>8055</v>
      </c>
      <c r="C8" s="46">
        <v>14374</v>
      </c>
      <c r="D8" s="46">
        <f>B8+C8</f>
        <v>22429</v>
      </c>
      <c r="F8" s="46">
        <v>9453</v>
      </c>
      <c r="G8" s="46">
        <v>16592</v>
      </c>
      <c r="H8" s="46">
        <f>F8+G8</f>
        <v>26045</v>
      </c>
      <c r="I8" s="21"/>
      <c r="J8" s="46">
        <v>7802</v>
      </c>
      <c r="K8" s="46">
        <v>14108</v>
      </c>
      <c r="L8" s="46">
        <v>21910</v>
      </c>
      <c r="Q8" s="16"/>
      <c r="R8" s="1"/>
    </row>
    <row r="9" spans="1:18" ht="15.75" customHeight="1">
      <c r="A9" s="48" t="s">
        <v>15</v>
      </c>
      <c r="B9" s="46">
        <v>2219</v>
      </c>
      <c r="C9" s="46">
        <v>5449</v>
      </c>
      <c r="D9" s="46">
        <f>B9+C9</f>
        <v>7668</v>
      </c>
      <c r="F9" s="46">
        <v>2470</v>
      </c>
      <c r="G9" s="46">
        <v>6740</v>
      </c>
      <c r="H9" s="46">
        <f>F9+G9</f>
        <v>9210</v>
      </c>
      <c r="I9" s="21"/>
      <c r="J9" s="46">
        <v>2165</v>
      </c>
      <c r="K9" s="46">
        <v>6076</v>
      </c>
      <c r="L9" s="46">
        <v>8241</v>
      </c>
      <c r="M9" s="21"/>
      <c r="Q9" s="16"/>
      <c r="R9" s="1"/>
    </row>
    <row r="10" spans="1:18" ht="15.75" customHeight="1">
      <c r="A10" s="48" t="s">
        <v>16</v>
      </c>
      <c r="B10" s="46">
        <v>189</v>
      </c>
      <c r="C10" s="46">
        <v>352</v>
      </c>
      <c r="D10" s="46">
        <f>B10+C10</f>
        <v>541</v>
      </c>
      <c r="F10" s="46">
        <v>177</v>
      </c>
      <c r="G10" s="46">
        <v>474</v>
      </c>
      <c r="H10" s="46">
        <f>F10+G10</f>
        <v>651</v>
      </c>
      <c r="I10" s="21"/>
      <c r="J10" s="45">
        <v>135</v>
      </c>
      <c r="K10" s="45">
        <v>378</v>
      </c>
      <c r="L10" s="45">
        <f>J10+K10</f>
        <v>513</v>
      </c>
      <c r="Q10" s="16"/>
      <c r="R10" s="1"/>
    </row>
    <row r="11" spans="1:18" ht="15.75" customHeight="1">
      <c r="A11" s="48" t="s">
        <v>55</v>
      </c>
      <c r="B11" s="46">
        <v>0</v>
      </c>
      <c r="C11" s="46">
        <v>0</v>
      </c>
      <c r="D11" s="46">
        <f>B11+C11</f>
        <v>0</v>
      </c>
      <c r="F11" s="46">
        <v>0</v>
      </c>
      <c r="G11" s="46">
        <v>0</v>
      </c>
      <c r="H11" s="46">
        <f>F11+G11</f>
        <v>0</v>
      </c>
      <c r="I11" s="21"/>
      <c r="J11" s="45">
        <v>0</v>
      </c>
      <c r="K11" s="45">
        <v>0</v>
      </c>
      <c r="L11" s="45">
        <f>J11+K11</f>
        <v>0</v>
      </c>
      <c r="Q11" s="16"/>
      <c r="R11" s="1"/>
    </row>
    <row r="12" spans="1:18" ht="15.75" customHeight="1">
      <c r="A12" s="48" t="s">
        <v>6</v>
      </c>
      <c r="B12" s="46">
        <f>SUM(B7:B11)</f>
        <v>39374</v>
      </c>
      <c r="C12" s="46">
        <f>SUM(C7:C11)</f>
        <v>59252</v>
      </c>
      <c r="D12" s="46">
        <f>SUM(D7:D11)</f>
        <v>98626</v>
      </c>
      <c r="F12" s="46">
        <f>SUM(F7:F11)</f>
        <v>44705</v>
      </c>
      <c r="G12" s="46">
        <f>SUM(G7:G11)</f>
        <v>66508</v>
      </c>
      <c r="H12" s="46">
        <f>SUM(H7:H11)</f>
        <v>111213</v>
      </c>
      <c r="I12" s="21"/>
      <c r="J12" s="46">
        <v>39254</v>
      </c>
      <c r="K12" s="46">
        <v>57580</v>
      </c>
      <c r="L12" s="46">
        <v>96834</v>
      </c>
      <c r="Q12" s="16"/>
      <c r="R12" s="1"/>
    </row>
    <row r="13" spans="1:18" ht="12.75" customHeight="1">
      <c r="A13" s="48"/>
      <c r="B13" s="45"/>
      <c r="C13" s="45"/>
      <c r="D13" s="45"/>
      <c r="F13" s="20"/>
      <c r="G13" s="20"/>
      <c r="H13" s="20"/>
      <c r="I13" s="21"/>
      <c r="J13" s="45"/>
      <c r="K13" s="45"/>
      <c r="L13" s="45"/>
      <c r="Q13" s="16"/>
      <c r="R13" s="1"/>
    </row>
    <row r="14" spans="1:18" ht="27" customHeight="1">
      <c r="A14" s="9" t="s">
        <v>113</v>
      </c>
      <c r="B14" s="3"/>
      <c r="C14" s="3"/>
      <c r="D14" s="3"/>
      <c r="F14" s="7"/>
      <c r="G14" s="7"/>
      <c r="H14" s="7"/>
      <c r="I14" s="7"/>
      <c r="J14" s="3"/>
      <c r="K14" s="3"/>
      <c r="L14" s="3"/>
      <c r="Q14" s="4"/>
      <c r="R14" s="1"/>
    </row>
    <row r="15" spans="1:18" ht="15" customHeight="1">
      <c r="A15" s="59" t="s">
        <v>116</v>
      </c>
      <c r="B15" s="3">
        <v>1</v>
      </c>
      <c r="C15" s="3">
        <v>1</v>
      </c>
      <c r="D15" s="3">
        <f>B15+C15</f>
        <v>2</v>
      </c>
      <c r="F15" s="3">
        <v>26177</v>
      </c>
      <c r="G15" s="3">
        <v>35007</v>
      </c>
      <c r="H15" s="46">
        <f>F15+G15</f>
        <v>61184</v>
      </c>
      <c r="I15" s="7"/>
      <c r="J15" s="3">
        <v>52368</v>
      </c>
      <c r="K15" s="3">
        <v>68869</v>
      </c>
      <c r="L15" s="46">
        <v>121237</v>
      </c>
      <c r="Q15" s="4"/>
      <c r="R15" s="1"/>
    </row>
    <row r="16" spans="1:18" ht="15" customHeight="1">
      <c r="A16" s="48" t="s">
        <v>14</v>
      </c>
      <c r="B16" s="3">
        <v>4</v>
      </c>
      <c r="C16" s="3">
        <v>2</v>
      </c>
      <c r="D16" s="3">
        <f>B16+C16</f>
        <v>6</v>
      </c>
      <c r="F16" s="3">
        <v>8852</v>
      </c>
      <c r="G16" s="3">
        <v>14450</v>
      </c>
      <c r="H16" s="46">
        <f>F16+G16</f>
        <v>23302</v>
      </c>
      <c r="I16" s="7"/>
      <c r="J16" s="3">
        <v>20356</v>
      </c>
      <c r="K16" s="3">
        <v>31655</v>
      </c>
      <c r="L16" s="46">
        <v>52011</v>
      </c>
      <c r="Q16" s="4"/>
      <c r="R16" s="1"/>
    </row>
    <row r="17" spans="1:18" ht="15" customHeight="1">
      <c r="A17" s="48" t="s">
        <v>15</v>
      </c>
      <c r="B17" s="3">
        <v>1</v>
      </c>
      <c r="C17" s="3">
        <v>1</v>
      </c>
      <c r="D17" s="3">
        <f>B17+C17</f>
        <v>2</v>
      </c>
      <c r="F17" s="3">
        <v>2295</v>
      </c>
      <c r="G17" s="3">
        <v>5543</v>
      </c>
      <c r="H17" s="46">
        <f>F17+G17</f>
        <v>7838</v>
      </c>
      <c r="I17" s="7"/>
      <c r="J17" s="3">
        <v>5117</v>
      </c>
      <c r="K17" s="3">
        <v>12581</v>
      </c>
      <c r="L17" s="46">
        <v>17698</v>
      </c>
      <c r="Q17" s="4"/>
      <c r="R17" s="1"/>
    </row>
    <row r="18" spans="1:18" ht="12.75">
      <c r="A18" s="48" t="s">
        <v>16</v>
      </c>
      <c r="B18" s="3">
        <v>1</v>
      </c>
      <c r="C18" s="3">
        <v>0</v>
      </c>
      <c r="D18" s="3">
        <f>B18+C18</f>
        <v>1</v>
      </c>
      <c r="F18" s="3">
        <v>255</v>
      </c>
      <c r="G18" s="3">
        <v>467</v>
      </c>
      <c r="H18" s="46">
        <f>F18+G18</f>
        <v>722</v>
      </c>
      <c r="I18" s="7"/>
      <c r="J18" s="3">
        <v>553</v>
      </c>
      <c r="K18" s="3">
        <v>1217</v>
      </c>
      <c r="L18" s="46">
        <v>1770</v>
      </c>
      <c r="Q18" s="4"/>
      <c r="R18" s="1"/>
    </row>
    <row r="19" spans="1:18" ht="12.75">
      <c r="A19" s="48" t="s">
        <v>55</v>
      </c>
      <c r="B19" s="3">
        <v>0</v>
      </c>
      <c r="C19" s="3">
        <v>0</v>
      </c>
      <c r="D19" s="3">
        <f>B19+C19</f>
        <v>0</v>
      </c>
      <c r="F19" s="3">
        <v>0</v>
      </c>
      <c r="G19" s="3">
        <v>0</v>
      </c>
      <c r="H19" s="46">
        <f>F19+G19</f>
        <v>0</v>
      </c>
      <c r="I19" s="7"/>
      <c r="J19" s="3">
        <v>0</v>
      </c>
      <c r="K19" s="3">
        <v>0</v>
      </c>
      <c r="L19" s="45">
        <f>J19+K19</f>
        <v>0</v>
      </c>
      <c r="Q19" s="4"/>
      <c r="R19" s="1"/>
    </row>
    <row r="20" spans="1:18" ht="15.75" customHeight="1">
      <c r="A20" s="3" t="s">
        <v>6</v>
      </c>
      <c r="B20" s="4">
        <f>SUM(B15:B19)</f>
        <v>7</v>
      </c>
      <c r="C20" s="4">
        <f>SUM(C15:C19)</f>
        <v>4</v>
      </c>
      <c r="D20" s="4">
        <f>SUM(D15:D19)</f>
        <v>11</v>
      </c>
      <c r="F20" s="3">
        <f>SUM(F15:F19)</f>
        <v>37579</v>
      </c>
      <c r="G20" s="3">
        <f>SUM(G15:G19)</f>
        <v>55467</v>
      </c>
      <c r="H20" s="3">
        <f>SUM(H15:H19)</f>
        <v>93046</v>
      </c>
      <c r="I20" s="7"/>
      <c r="J20" s="4">
        <f>SUM(J15:J19)</f>
        <v>78394</v>
      </c>
      <c r="K20" s="4">
        <f>SUM(K15:K19)</f>
        <v>114322</v>
      </c>
      <c r="L20" s="46">
        <v>192716</v>
      </c>
      <c r="Q20" s="4"/>
      <c r="R20" s="1"/>
    </row>
    <row r="21" spans="1:18" ht="12.75">
      <c r="A21" s="3"/>
      <c r="B21" s="3"/>
      <c r="C21" s="3"/>
      <c r="D21" s="3"/>
      <c r="F21" s="7"/>
      <c r="G21" s="7"/>
      <c r="H21" s="7"/>
      <c r="I21" s="7"/>
      <c r="J21" s="3"/>
      <c r="K21" s="3"/>
      <c r="L21" s="3"/>
      <c r="Q21" s="4"/>
      <c r="R21" s="1"/>
    </row>
    <row r="22" spans="1:18" ht="27" customHeight="1">
      <c r="A22" s="9" t="s">
        <v>114</v>
      </c>
      <c r="B22" s="3"/>
      <c r="C22" s="3"/>
      <c r="D22" s="3"/>
      <c r="F22" s="7"/>
      <c r="G22" s="7"/>
      <c r="H22" s="7"/>
      <c r="I22" s="7"/>
      <c r="J22" s="3"/>
      <c r="K22" s="3"/>
      <c r="L22" s="3"/>
      <c r="Q22" s="4"/>
      <c r="R22" s="1"/>
    </row>
    <row r="23" spans="1:18" ht="15" customHeight="1">
      <c r="A23" s="59" t="s">
        <v>116</v>
      </c>
      <c r="B23" s="3">
        <f aca="true" t="shared" si="0" ref="B23:C27">B7+B15</f>
        <v>28912</v>
      </c>
      <c r="C23" s="3">
        <f t="shared" si="0"/>
        <v>39078</v>
      </c>
      <c r="D23" s="3">
        <f>B23+C23</f>
        <v>67990</v>
      </c>
      <c r="F23" s="3">
        <f aca="true" t="shared" si="1" ref="F23:G27">F7+F15</f>
        <v>58782</v>
      </c>
      <c r="G23" s="3">
        <f t="shared" si="1"/>
        <v>77709</v>
      </c>
      <c r="H23" s="46">
        <f>F23+G23</f>
        <v>136491</v>
      </c>
      <c r="I23" s="7"/>
      <c r="J23" s="3">
        <f aca="true" t="shared" si="2" ref="J23:K27">J7+J15</f>
        <v>81520</v>
      </c>
      <c r="K23" s="3">
        <f t="shared" si="2"/>
        <v>105887</v>
      </c>
      <c r="L23" s="3">
        <f>J23+K23</f>
        <v>187407</v>
      </c>
      <c r="Q23" s="4"/>
      <c r="R23" s="1"/>
    </row>
    <row r="24" spans="1:18" ht="15" customHeight="1">
      <c r="A24" s="48" t="s">
        <v>14</v>
      </c>
      <c r="B24" s="3">
        <f t="shared" si="0"/>
        <v>8059</v>
      </c>
      <c r="C24" s="3">
        <f t="shared" si="0"/>
        <v>14376</v>
      </c>
      <c r="D24" s="3">
        <f>B24+C24</f>
        <v>22435</v>
      </c>
      <c r="F24" s="3">
        <f t="shared" si="1"/>
        <v>18305</v>
      </c>
      <c r="G24" s="3">
        <f t="shared" si="1"/>
        <v>31042</v>
      </c>
      <c r="H24" s="46">
        <f>F24+G24</f>
        <v>49347</v>
      </c>
      <c r="I24" s="7"/>
      <c r="J24" s="3">
        <f t="shared" si="2"/>
        <v>28158</v>
      </c>
      <c r="K24" s="3">
        <f t="shared" si="2"/>
        <v>45763</v>
      </c>
      <c r="L24" s="3">
        <f>J24+K24</f>
        <v>73921</v>
      </c>
      <c r="Q24" s="4"/>
      <c r="R24" s="1"/>
    </row>
    <row r="25" spans="1:18" ht="12.75">
      <c r="A25" s="48" t="s">
        <v>15</v>
      </c>
      <c r="B25" s="3">
        <f t="shared" si="0"/>
        <v>2220</v>
      </c>
      <c r="C25" s="3">
        <f t="shared" si="0"/>
        <v>5450</v>
      </c>
      <c r="D25" s="3">
        <f>B25+C25</f>
        <v>7670</v>
      </c>
      <c r="F25" s="3">
        <f t="shared" si="1"/>
        <v>4765</v>
      </c>
      <c r="G25" s="3">
        <f t="shared" si="1"/>
        <v>12283</v>
      </c>
      <c r="H25" s="46">
        <f>F25+G25</f>
        <v>17048</v>
      </c>
      <c r="I25" s="7"/>
      <c r="J25" s="3">
        <f t="shared" si="2"/>
        <v>7282</v>
      </c>
      <c r="K25" s="3">
        <f t="shared" si="2"/>
        <v>18657</v>
      </c>
      <c r="L25" s="3">
        <f>J25+K25</f>
        <v>25939</v>
      </c>
      <c r="Q25" s="4"/>
      <c r="R25" s="1"/>
    </row>
    <row r="26" spans="1:18" ht="12.75">
      <c r="A26" s="48" t="s">
        <v>16</v>
      </c>
      <c r="B26" s="3">
        <f t="shared" si="0"/>
        <v>190</v>
      </c>
      <c r="C26" s="3">
        <f t="shared" si="0"/>
        <v>352</v>
      </c>
      <c r="D26" s="3">
        <f>B26+C26</f>
        <v>542</v>
      </c>
      <c r="F26" s="3">
        <f t="shared" si="1"/>
        <v>432</v>
      </c>
      <c r="G26" s="3">
        <f t="shared" si="1"/>
        <v>941</v>
      </c>
      <c r="H26" s="46">
        <f>F26+G26</f>
        <v>1373</v>
      </c>
      <c r="I26" s="7"/>
      <c r="J26" s="3">
        <f t="shared" si="2"/>
        <v>688</v>
      </c>
      <c r="K26" s="3">
        <f t="shared" si="2"/>
        <v>1595</v>
      </c>
      <c r="L26" s="3">
        <f>J26+K26</f>
        <v>2283</v>
      </c>
      <c r="Q26" s="4"/>
      <c r="R26" s="1"/>
    </row>
    <row r="27" spans="1:18" ht="15.75" customHeight="1">
      <c r="A27" s="48" t="s">
        <v>55</v>
      </c>
      <c r="B27" s="3">
        <f t="shared" si="0"/>
        <v>0</v>
      </c>
      <c r="C27" s="3">
        <f t="shared" si="0"/>
        <v>0</v>
      </c>
      <c r="D27" s="3">
        <f>B27+C27</f>
        <v>0</v>
      </c>
      <c r="F27" s="3">
        <f t="shared" si="1"/>
        <v>0</v>
      </c>
      <c r="G27" s="3">
        <f t="shared" si="1"/>
        <v>0</v>
      </c>
      <c r="H27" s="46">
        <f>F27+G27</f>
        <v>0</v>
      </c>
      <c r="I27" s="7"/>
      <c r="J27" s="3">
        <f t="shared" si="2"/>
        <v>0</v>
      </c>
      <c r="K27" s="3">
        <f t="shared" si="2"/>
        <v>0</v>
      </c>
      <c r="L27" s="3">
        <f>J27+K27</f>
        <v>0</v>
      </c>
      <c r="Q27" s="4"/>
      <c r="R27" s="1"/>
    </row>
    <row r="28" spans="1:18" ht="12.75">
      <c r="A28" s="42" t="s">
        <v>101</v>
      </c>
      <c r="B28" s="42">
        <f>SUM(B23:B27)</f>
        <v>39381</v>
      </c>
      <c r="C28" s="42">
        <f>SUM(C23:C27)</f>
        <v>59256</v>
      </c>
      <c r="D28" s="42">
        <f>SUM(D23:D27)</f>
        <v>98637</v>
      </c>
      <c r="E28" s="76"/>
      <c r="F28" s="42">
        <f>SUM(F23:F27)</f>
        <v>82284</v>
      </c>
      <c r="G28" s="42">
        <f>SUM(G23:G27)</f>
        <v>121975</v>
      </c>
      <c r="H28" s="42">
        <f>SUM(H23:H27)</f>
        <v>204259</v>
      </c>
      <c r="I28" s="11"/>
      <c r="J28" s="42">
        <f>SUM(J23:J27)</f>
        <v>117648</v>
      </c>
      <c r="K28" s="42">
        <f>SUM(K23:K27)</f>
        <v>171902</v>
      </c>
      <c r="L28" s="42">
        <f>SUM(L23:L27)</f>
        <v>289550</v>
      </c>
      <c r="Q28" s="4"/>
      <c r="R28" s="1"/>
    </row>
    <row r="29" spans="1:18" ht="16.5" customHeight="1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Q29" s="1"/>
      <c r="R29" s="1"/>
    </row>
    <row r="30" spans="1:12" ht="1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.75" customHeight="1">
      <c r="A35" s="4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2:12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</sheetData>
  <mergeCells count="5">
    <mergeCell ref="J4:L4"/>
    <mergeCell ref="B4:D4"/>
    <mergeCell ref="F4:H4"/>
    <mergeCell ref="A1:L1"/>
    <mergeCell ref="A3:L3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42" sqref="F42"/>
    </sheetView>
  </sheetViews>
  <sheetFormatPr defaultColWidth="9.140625" defaultRowHeight="12.75"/>
  <cols>
    <col min="1" max="1" width="21.421875" style="0" customWidth="1"/>
    <col min="2" max="2" width="7.28125" style="0" customWidth="1"/>
    <col min="3" max="4" width="3.7109375" style="0" customWidth="1"/>
    <col min="5" max="5" width="7.28125" style="0" customWidth="1"/>
    <col min="6" max="7" width="3.7109375" style="0" customWidth="1"/>
    <col min="8" max="8" width="7.28125" style="0" customWidth="1"/>
    <col min="9" max="9" width="3.7109375" style="0" customWidth="1"/>
    <col min="10" max="10" width="1.7109375" style="0" customWidth="1"/>
    <col min="11" max="12" width="7.28125" style="0" customWidth="1"/>
    <col min="13" max="13" width="1.7109375" style="0" customWidth="1"/>
    <col min="14" max="15" width="7.28125" style="0" customWidth="1"/>
    <col min="16" max="16" width="1.7109375" style="0" customWidth="1"/>
    <col min="17" max="18" width="7.28125" style="0" customWidth="1"/>
  </cols>
  <sheetData>
    <row r="1" spans="1:9" ht="26.25" customHeight="1">
      <c r="A1" s="95" t="s">
        <v>117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>
      <c r="A2" s="78"/>
      <c r="B2" s="23"/>
      <c r="C2" s="23"/>
      <c r="D2" s="23"/>
      <c r="E2" s="23"/>
      <c r="F2" s="23"/>
      <c r="G2" s="23"/>
      <c r="H2" s="23"/>
      <c r="I2" s="23"/>
    </row>
    <row r="3" spans="1:9" ht="26.25" customHeight="1">
      <c r="A3" s="95" t="s">
        <v>132</v>
      </c>
      <c r="B3" s="96"/>
      <c r="C3" s="96"/>
      <c r="D3" s="96"/>
      <c r="E3" s="96"/>
      <c r="F3" s="96"/>
      <c r="G3" s="96"/>
      <c r="H3" s="96"/>
      <c r="I3" s="96"/>
    </row>
    <row r="4" spans="1:9" ht="15.75" customHeight="1">
      <c r="A4" s="33" t="s">
        <v>7</v>
      </c>
      <c r="B4" s="101" t="s">
        <v>4</v>
      </c>
      <c r="C4" s="101"/>
      <c r="D4" s="33"/>
      <c r="E4" s="101" t="s">
        <v>5</v>
      </c>
      <c r="F4" s="101"/>
      <c r="G4" s="33"/>
      <c r="H4" s="101" t="s">
        <v>6</v>
      </c>
      <c r="I4" s="101"/>
    </row>
    <row r="5" spans="1:9" ht="15.75" customHeight="1">
      <c r="A5" s="35"/>
      <c r="B5" s="36" t="s">
        <v>8</v>
      </c>
      <c r="C5" s="36" t="s">
        <v>9</v>
      </c>
      <c r="D5" s="36"/>
      <c r="E5" s="36" t="s">
        <v>8</v>
      </c>
      <c r="F5" s="36" t="s">
        <v>9</v>
      </c>
      <c r="G5" s="36"/>
      <c r="H5" s="36" t="s">
        <v>10</v>
      </c>
      <c r="I5" s="36" t="s">
        <v>9</v>
      </c>
    </row>
    <row r="6" spans="1:9" ht="15.75" customHeight="1">
      <c r="A6" s="50" t="s">
        <v>102</v>
      </c>
      <c r="B6" s="45"/>
      <c r="C6" s="45"/>
      <c r="D6" s="45"/>
      <c r="E6" s="45"/>
      <c r="F6" s="45"/>
      <c r="G6" s="45"/>
      <c r="H6" s="45"/>
      <c r="I6" s="45"/>
    </row>
    <row r="7" spans="1:9" ht="12.75">
      <c r="A7" s="6" t="s">
        <v>27</v>
      </c>
      <c r="B7" s="3">
        <v>55987</v>
      </c>
      <c r="C7" s="3">
        <f>B7/$B$18*100</f>
        <v>47.58856929144567</v>
      </c>
      <c r="D7" s="45"/>
      <c r="E7" s="46">
        <v>82821</v>
      </c>
      <c r="F7" s="3">
        <f>E7/$E$18*100</f>
        <v>48.179195122802525</v>
      </c>
      <c r="G7" s="45"/>
      <c r="H7" s="46">
        <f>E7+B7</f>
        <v>138808</v>
      </c>
      <c r="I7" s="3">
        <f>H7/$H$18*100</f>
        <v>47.93921602486617</v>
      </c>
    </row>
    <row r="8" spans="1:9" ht="12.75">
      <c r="A8" s="6" t="s">
        <v>26</v>
      </c>
      <c r="B8" s="3">
        <v>33979</v>
      </c>
      <c r="C8" s="3">
        <f aca="true" t="shared" si="0" ref="C8:C17">B8/$B$18*100</f>
        <v>28.881918944648444</v>
      </c>
      <c r="D8" s="45"/>
      <c r="E8" s="46">
        <v>49608</v>
      </c>
      <c r="F8" s="3">
        <v>29</v>
      </c>
      <c r="G8" s="45"/>
      <c r="H8" s="46">
        <f aca="true" t="shared" si="1" ref="H8:H17">E8+B8</f>
        <v>83587</v>
      </c>
      <c r="I8" s="3">
        <f aca="true" t="shared" si="2" ref="I8:I17">H8/$H$18*100</f>
        <v>28.86789846313245</v>
      </c>
    </row>
    <row r="9" spans="1:9" ht="12.75">
      <c r="A9" s="6" t="s">
        <v>25</v>
      </c>
      <c r="B9" s="3">
        <v>21408</v>
      </c>
      <c r="C9" s="3">
        <f t="shared" si="0"/>
        <v>18.196654426764585</v>
      </c>
      <c r="D9" s="45"/>
      <c r="E9" s="46">
        <v>30565</v>
      </c>
      <c r="F9" s="3">
        <f aca="true" t="shared" si="3" ref="F9:F17">E9/$E$18*100</f>
        <v>17.780479575572127</v>
      </c>
      <c r="G9" s="45"/>
      <c r="H9" s="46">
        <f t="shared" si="1"/>
        <v>51973</v>
      </c>
      <c r="I9" s="3">
        <f t="shared" si="2"/>
        <v>17.94957692971853</v>
      </c>
    </row>
    <row r="10" spans="1:9" ht="12.75">
      <c r="A10" s="6" t="s">
        <v>24</v>
      </c>
      <c r="B10" s="3">
        <v>4356</v>
      </c>
      <c r="C10" s="3">
        <f t="shared" si="0"/>
        <v>3.7025703794369647</v>
      </c>
      <c r="D10" s="45"/>
      <c r="E10" s="46">
        <v>6322</v>
      </c>
      <c r="F10" s="3">
        <f t="shared" si="3"/>
        <v>3.6776768158601993</v>
      </c>
      <c r="G10" s="45"/>
      <c r="H10" s="46">
        <f t="shared" si="1"/>
        <v>10678</v>
      </c>
      <c r="I10" s="3">
        <f t="shared" si="2"/>
        <v>3.6877914004489725</v>
      </c>
    </row>
    <row r="11" spans="1:9" ht="12.75">
      <c r="A11" s="6" t="s">
        <v>23</v>
      </c>
      <c r="B11" s="46">
        <v>945</v>
      </c>
      <c r="C11" s="3">
        <v>1</v>
      </c>
      <c r="D11" s="45"/>
      <c r="E11" s="46">
        <v>1399</v>
      </c>
      <c r="F11" s="3">
        <f t="shared" si="3"/>
        <v>0.8138357901595095</v>
      </c>
      <c r="G11" s="45"/>
      <c r="H11" s="46">
        <f t="shared" si="1"/>
        <v>2344</v>
      </c>
      <c r="I11" s="3">
        <f t="shared" si="2"/>
        <v>0.8095320324641685</v>
      </c>
    </row>
    <row r="12" spans="1:9" ht="12.75">
      <c r="A12" s="6" t="s">
        <v>22</v>
      </c>
      <c r="B12" s="46">
        <v>428</v>
      </c>
      <c r="C12" s="3">
        <f t="shared" si="0"/>
        <v>0.363797089623283</v>
      </c>
      <c r="D12" s="45"/>
      <c r="E12" s="45">
        <v>563</v>
      </c>
      <c r="F12" s="3">
        <f t="shared" si="3"/>
        <v>0.32751218717641445</v>
      </c>
      <c r="G12" s="45"/>
      <c r="H12" s="46">
        <f t="shared" si="1"/>
        <v>991</v>
      </c>
      <c r="I12" s="3">
        <f t="shared" si="2"/>
        <v>0.34225522362286304</v>
      </c>
    </row>
    <row r="13" spans="1:9" ht="12.75">
      <c r="A13" s="6" t="s">
        <v>21</v>
      </c>
      <c r="B13" s="46">
        <v>263</v>
      </c>
      <c r="C13" s="3">
        <f t="shared" si="0"/>
        <v>0.22354821161430707</v>
      </c>
      <c r="D13" s="45"/>
      <c r="E13" s="45">
        <v>306</v>
      </c>
      <c r="F13" s="3">
        <f t="shared" si="3"/>
        <v>0.1780084001349606</v>
      </c>
      <c r="G13" s="45"/>
      <c r="H13" s="46">
        <f t="shared" si="1"/>
        <v>569</v>
      </c>
      <c r="I13" s="3">
        <f t="shared" si="2"/>
        <v>0.19651182869970643</v>
      </c>
    </row>
    <row r="14" spans="1:9" ht="12.75">
      <c r="A14" s="6" t="s">
        <v>20</v>
      </c>
      <c r="B14" s="46">
        <v>146</v>
      </c>
      <c r="C14" s="3">
        <f t="shared" si="0"/>
        <v>0.12409900720794234</v>
      </c>
      <c r="D14" s="45"/>
      <c r="E14" s="45">
        <v>149</v>
      </c>
      <c r="F14" s="3">
        <f t="shared" si="3"/>
        <v>0.08667729287617364</v>
      </c>
      <c r="G14" s="45"/>
      <c r="H14" s="46">
        <f t="shared" si="1"/>
        <v>295</v>
      </c>
      <c r="I14" s="3">
        <f t="shared" si="2"/>
        <v>0.10188223104817822</v>
      </c>
    </row>
    <row r="15" spans="1:9" ht="12.75">
      <c r="A15" s="6" t="s">
        <v>19</v>
      </c>
      <c r="B15" s="46">
        <v>113</v>
      </c>
      <c r="C15" s="3">
        <f t="shared" si="0"/>
        <v>0.09604923160614716</v>
      </c>
      <c r="D15" s="45"/>
      <c r="E15" s="45">
        <v>149</v>
      </c>
      <c r="F15" s="3">
        <f t="shared" si="3"/>
        <v>0.08667729287617364</v>
      </c>
      <c r="G15" s="45"/>
      <c r="H15" s="46">
        <f t="shared" si="1"/>
        <v>262</v>
      </c>
      <c r="I15" s="3">
        <f t="shared" si="2"/>
        <v>0.0904852357105854</v>
      </c>
    </row>
    <row r="16" spans="1:9" ht="12.75">
      <c r="A16" s="6" t="s">
        <v>18</v>
      </c>
      <c r="B16" s="46">
        <v>23</v>
      </c>
      <c r="C16" s="3">
        <f t="shared" si="0"/>
        <v>0.019549843601251192</v>
      </c>
      <c r="D16" s="45"/>
      <c r="E16" s="45">
        <v>20</v>
      </c>
      <c r="F16" s="3">
        <f t="shared" si="3"/>
        <v>0.011634535956533373</v>
      </c>
      <c r="G16" s="45"/>
      <c r="H16" s="46">
        <f t="shared" si="1"/>
        <v>43</v>
      </c>
      <c r="I16" s="3">
        <f t="shared" si="2"/>
        <v>0.014850630288378519</v>
      </c>
    </row>
    <row r="17" spans="1:9" ht="15.75" customHeight="1">
      <c r="A17" s="6" t="s">
        <v>17</v>
      </c>
      <c r="B17" s="46">
        <v>0</v>
      </c>
      <c r="C17" s="3">
        <f t="shared" si="0"/>
        <v>0</v>
      </c>
      <c r="D17" s="45"/>
      <c r="E17" s="45">
        <v>0</v>
      </c>
      <c r="F17" s="3">
        <f t="shared" si="3"/>
        <v>0</v>
      </c>
      <c r="G17" s="45"/>
      <c r="H17" s="46">
        <f t="shared" si="1"/>
        <v>0</v>
      </c>
      <c r="I17" s="3">
        <f t="shared" si="2"/>
        <v>0</v>
      </c>
    </row>
    <row r="18" spans="1:9" ht="15.75" customHeight="1">
      <c r="A18" s="6" t="s">
        <v>6</v>
      </c>
      <c r="B18" s="46">
        <f>SUM(B7:B17)</f>
        <v>117648</v>
      </c>
      <c r="C18" s="46">
        <v>100</v>
      </c>
      <c r="D18" s="45"/>
      <c r="E18" s="46">
        <f>SUM(E7:E17)</f>
        <v>171902</v>
      </c>
      <c r="F18" s="46">
        <v>100</v>
      </c>
      <c r="G18" s="45"/>
      <c r="H18" s="46">
        <f>SUM(H7:H17)</f>
        <v>289550</v>
      </c>
      <c r="I18" s="46">
        <v>100</v>
      </c>
    </row>
    <row r="19" spans="1:9" ht="12.75">
      <c r="A19" s="6"/>
      <c r="B19" s="45"/>
      <c r="C19" s="45"/>
      <c r="D19" s="45"/>
      <c r="E19" s="45"/>
      <c r="F19" s="45"/>
      <c r="G19" s="45"/>
      <c r="H19" s="45"/>
      <c r="I19" s="45"/>
    </row>
    <row r="20" spans="1:9" ht="19.5" customHeight="1">
      <c r="A20" s="51" t="s">
        <v>3</v>
      </c>
      <c r="B20" s="3"/>
      <c r="C20" s="3"/>
      <c r="D20" s="3"/>
      <c r="E20" s="3"/>
      <c r="F20" s="3"/>
      <c r="G20" s="3"/>
      <c r="H20" s="3"/>
      <c r="I20" s="3"/>
    </row>
    <row r="21" spans="1:9" ht="15" customHeight="1">
      <c r="A21" s="6" t="s">
        <v>27</v>
      </c>
      <c r="B21" s="3">
        <v>33306</v>
      </c>
      <c r="C21" s="3">
        <f aca="true" t="shared" si="4" ref="C21:C31">B21/$B$32*100</f>
        <v>35.28738676696509</v>
      </c>
      <c r="D21" s="3"/>
      <c r="E21" s="3">
        <v>51926</v>
      </c>
      <c r="F21" s="3">
        <f aca="true" t="shared" si="5" ref="F21:F31">E21/$E$32*100</f>
        <v>36.32687612371538</v>
      </c>
      <c r="G21" s="3"/>
      <c r="H21" s="3">
        <f aca="true" t="shared" si="6" ref="H21:H27">B21+E21</f>
        <v>85232</v>
      </c>
      <c r="I21" s="3">
        <f>H21/$H$32*100</f>
        <v>35.91346923640899</v>
      </c>
    </row>
    <row r="22" spans="1:9" ht="12.75">
      <c r="A22" s="6" t="s">
        <v>26</v>
      </c>
      <c r="B22" s="3">
        <v>21636</v>
      </c>
      <c r="C22" s="3">
        <f t="shared" si="4"/>
        <v>22.9231339725592</v>
      </c>
      <c r="D22" s="3"/>
      <c r="E22" s="3">
        <v>33244</v>
      </c>
      <c r="F22" s="3">
        <f t="shared" si="5"/>
        <v>23.257148054092248</v>
      </c>
      <c r="G22" s="3"/>
      <c r="H22" s="3">
        <f t="shared" si="6"/>
        <v>54880</v>
      </c>
      <c r="I22" s="3">
        <f>H22/$H$32*100</f>
        <v>23.12431002081525</v>
      </c>
    </row>
    <row r="23" spans="1:9" ht="12.75">
      <c r="A23" s="6" t="s">
        <v>25</v>
      </c>
      <c r="B23" s="3">
        <v>18827</v>
      </c>
      <c r="C23" s="3">
        <f t="shared" si="4"/>
        <v>19.94702548074376</v>
      </c>
      <c r="D23" s="3"/>
      <c r="E23" s="3">
        <v>29530</v>
      </c>
      <c r="F23" s="3">
        <f t="shared" si="5"/>
        <v>20.658873241407292</v>
      </c>
      <c r="G23" s="3"/>
      <c r="H23" s="3">
        <f t="shared" si="6"/>
        <v>48357</v>
      </c>
      <c r="I23" s="3">
        <v>20</v>
      </c>
    </row>
    <row r="24" spans="1:9" ht="12.75">
      <c r="A24" s="6" t="s">
        <v>24</v>
      </c>
      <c r="B24" s="3">
        <v>16790</v>
      </c>
      <c r="C24" s="3">
        <f t="shared" si="4"/>
        <v>17.788843566244637</v>
      </c>
      <c r="D24" s="3"/>
      <c r="E24" s="3">
        <v>22836</v>
      </c>
      <c r="F24" s="3">
        <f t="shared" si="5"/>
        <v>15.975822192373077</v>
      </c>
      <c r="G24" s="3"/>
      <c r="H24" s="3">
        <f t="shared" si="6"/>
        <v>39626</v>
      </c>
      <c r="I24" s="3">
        <f aca="true" t="shared" si="7" ref="I24:I31">H24/$H$32*100</f>
        <v>16.696864228950894</v>
      </c>
    </row>
    <row r="25" spans="1:9" ht="12.75">
      <c r="A25" s="6" t="s">
        <v>23</v>
      </c>
      <c r="B25" s="3">
        <v>2346</v>
      </c>
      <c r="C25" s="3">
        <v>3</v>
      </c>
      <c r="D25" s="3"/>
      <c r="E25" s="3">
        <v>3384</v>
      </c>
      <c r="F25" s="3">
        <v>3</v>
      </c>
      <c r="G25" s="3"/>
      <c r="H25" s="3">
        <f t="shared" si="6"/>
        <v>5730</v>
      </c>
      <c r="I25" s="3">
        <v>3</v>
      </c>
    </row>
    <row r="26" spans="1:9" ht="12.75">
      <c r="A26" s="6" t="s">
        <v>22</v>
      </c>
      <c r="B26" s="3">
        <v>574</v>
      </c>
      <c r="C26" s="3">
        <v>1</v>
      </c>
      <c r="D26" s="3"/>
      <c r="E26" s="3">
        <v>876</v>
      </c>
      <c r="F26" s="3">
        <v>1</v>
      </c>
      <c r="G26" s="3"/>
      <c r="H26" s="3">
        <f t="shared" si="6"/>
        <v>1450</v>
      </c>
      <c r="I26" s="3">
        <f t="shared" si="7"/>
        <v>0.6109739345878664</v>
      </c>
    </row>
    <row r="27" spans="1:9" ht="12.75">
      <c r="A27" s="6" t="s">
        <v>21</v>
      </c>
      <c r="B27" s="3">
        <v>286</v>
      </c>
      <c r="C27" s="3">
        <f t="shared" si="4"/>
        <v>0.30301425014567995</v>
      </c>
      <c r="D27" s="3"/>
      <c r="E27" s="3">
        <v>362</v>
      </c>
      <c r="F27" s="3">
        <f t="shared" si="5"/>
        <v>0.25325134146256145</v>
      </c>
      <c r="G27" s="3"/>
      <c r="H27" s="3">
        <f t="shared" si="6"/>
        <v>648</v>
      </c>
      <c r="I27" s="3">
        <f t="shared" si="7"/>
        <v>0.2730421445606465</v>
      </c>
    </row>
    <row r="28" spans="1:9" ht="12.75">
      <c r="A28" s="6" t="s">
        <v>20</v>
      </c>
      <c r="B28" s="3">
        <v>219</v>
      </c>
      <c r="C28" s="3">
        <f t="shared" si="4"/>
        <v>0.23202839434232134</v>
      </c>
      <c r="D28" s="3"/>
      <c r="E28" s="3">
        <v>266</v>
      </c>
      <c r="F28" s="3">
        <f t="shared" si="5"/>
        <v>0.1860907647211087</v>
      </c>
      <c r="G28" s="3"/>
      <c r="H28" s="3">
        <f>B28+E28</f>
        <v>485</v>
      </c>
      <c r="I28" s="3">
        <f t="shared" si="7"/>
        <v>0.20436024708628636</v>
      </c>
    </row>
    <row r="29" spans="1:9" ht="12.75">
      <c r="A29" s="6" t="s">
        <v>19</v>
      </c>
      <c r="B29" s="3">
        <v>244</v>
      </c>
      <c r="C29" s="3">
        <f t="shared" si="4"/>
        <v>0.25851565397044024</v>
      </c>
      <c r="D29" s="3"/>
      <c r="E29" s="3">
        <v>338</v>
      </c>
      <c r="F29" s="3">
        <f t="shared" si="5"/>
        <v>0.23646119727719828</v>
      </c>
      <c r="G29" s="3"/>
      <c r="H29" s="3">
        <f>B29+E29</f>
        <v>582</v>
      </c>
      <c r="I29" s="3">
        <f t="shared" si="7"/>
        <v>0.24523229650354364</v>
      </c>
    </row>
    <row r="30" spans="1:9" ht="12.75">
      <c r="A30" s="6" t="s">
        <v>18</v>
      </c>
      <c r="B30" s="3">
        <v>157</v>
      </c>
      <c r="C30" s="3">
        <f t="shared" si="4"/>
        <v>0.16633999046458653</v>
      </c>
      <c r="D30" s="3"/>
      <c r="E30" s="3">
        <v>179</v>
      </c>
      <c r="F30" s="3">
        <f t="shared" si="5"/>
        <v>0.12522649204916714</v>
      </c>
      <c r="G30" s="3"/>
      <c r="H30" s="3">
        <f>B30+E30</f>
        <v>336</v>
      </c>
      <c r="I30" s="3">
        <f t="shared" si="7"/>
        <v>0.14157740829070561</v>
      </c>
    </row>
    <row r="31" spans="1:9" ht="12.75">
      <c r="A31" s="6" t="s">
        <v>17</v>
      </c>
      <c r="B31" s="3">
        <v>0</v>
      </c>
      <c r="C31" s="3">
        <f t="shared" si="4"/>
        <v>0</v>
      </c>
      <c r="D31" s="3"/>
      <c r="E31" s="3">
        <v>0</v>
      </c>
      <c r="F31" s="3">
        <f t="shared" si="5"/>
        <v>0</v>
      </c>
      <c r="G31" s="3"/>
      <c r="H31" s="3">
        <v>0</v>
      </c>
      <c r="I31" s="3">
        <f t="shared" si="7"/>
        <v>0</v>
      </c>
    </row>
    <row r="32" spans="1:9" ht="15" customHeight="1">
      <c r="A32" s="6" t="s">
        <v>6</v>
      </c>
      <c r="B32" s="3">
        <f>SUM(B21:B31)</f>
        <v>94385</v>
      </c>
      <c r="C32" s="3">
        <v>100</v>
      </c>
      <c r="D32" s="3"/>
      <c r="E32" s="3">
        <f>SUM(E21:E31)</f>
        <v>142941</v>
      </c>
      <c r="F32" s="3">
        <v>100</v>
      </c>
      <c r="G32" s="3"/>
      <c r="H32" s="3">
        <f>SUM(H21:H31)</f>
        <v>237326</v>
      </c>
      <c r="I32" s="3">
        <v>100</v>
      </c>
    </row>
    <row r="33" spans="1:9" ht="12.75" customHeight="1">
      <c r="A33" s="51"/>
      <c r="B33" s="3"/>
      <c r="C33" s="3"/>
      <c r="D33" s="3"/>
      <c r="E33" s="3"/>
      <c r="F33" s="3"/>
      <c r="G33" s="3"/>
      <c r="H33" s="3"/>
      <c r="I33" s="3"/>
    </row>
    <row r="34" spans="1:9" ht="15.75" customHeight="1">
      <c r="A34" s="52" t="s">
        <v>105</v>
      </c>
      <c r="B34" s="3"/>
      <c r="C34" s="3"/>
      <c r="D34" s="3"/>
      <c r="E34" s="3"/>
      <c r="F34" s="3"/>
      <c r="G34" s="3"/>
      <c r="H34" s="3"/>
      <c r="I34" s="3"/>
    </row>
    <row r="35" spans="1:9" ht="12.75">
      <c r="A35" s="6" t="s">
        <v>27</v>
      </c>
      <c r="B35" s="3">
        <f aca="true" t="shared" si="8" ref="B35:B45">B7+B21</f>
        <v>89293</v>
      </c>
      <c r="C35" s="3">
        <f>B35/$B$46*100</f>
        <v>42.11278433074097</v>
      </c>
      <c r="D35" s="3"/>
      <c r="E35" s="3">
        <f>E7+E21</f>
        <v>134747</v>
      </c>
      <c r="F35" s="3">
        <f>E35/$E$46*100</f>
        <v>42.798156541514345</v>
      </c>
      <c r="G35" s="3"/>
      <c r="H35" s="3">
        <f>B35+E35</f>
        <v>224040</v>
      </c>
      <c r="I35" s="3">
        <f>H35/$H$46*100</f>
        <v>42.52233922213196</v>
      </c>
    </row>
    <row r="36" spans="1:9" ht="12.75">
      <c r="A36" s="6" t="s">
        <v>26</v>
      </c>
      <c r="B36" s="3">
        <f t="shared" si="8"/>
        <v>55615</v>
      </c>
      <c r="C36" s="3">
        <f>B36/$B$46*100</f>
        <v>26.229407686539357</v>
      </c>
      <c r="D36" s="3"/>
      <c r="E36" s="3">
        <f aca="true" t="shared" si="9" ref="E36:E45">E8+E22</f>
        <v>82852</v>
      </c>
      <c r="F36" s="3">
        <v>26</v>
      </c>
      <c r="G36" s="3"/>
      <c r="H36" s="3">
        <f aca="true" t="shared" si="10" ref="H36:H45">B36+E36</f>
        <v>138467</v>
      </c>
      <c r="I36" s="3">
        <f>H36/$H$46*100</f>
        <v>26.280756762501994</v>
      </c>
    </row>
    <row r="37" spans="1:9" ht="12.75">
      <c r="A37" s="6" t="s">
        <v>25</v>
      </c>
      <c r="B37" s="3">
        <f t="shared" si="8"/>
        <v>40235</v>
      </c>
      <c r="C37" s="3">
        <v>19</v>
      </c>
      <c r="D37" s="3"/>
      <c r="E37" s="3">
        <f t="shared" si="9"/>
        <v>60095</v>
      </c>
      <c r="F37" s="3">
        <f aca="true" t="shared" si="11" ref="F37:F45">E37/$E$46*100</f>
        <v>19.0872911260533</v>
      </c>
      <c r="G37" s="3"/>
      <c r="H37" s="3">
        <f t="shared" si="10"/>
        <v>100330</v>
      </c>
      <c r="I37" s="3">
        <f aca="true" t="shared" si="12" ref="I37:I45">H37/$H$46*100</f>
        <v>19.042431236192197</v>
      </c>
    </row>
    <row r="38" spans="1:9" ht="12.75">
      <c r="A38" s="6" t="s">
        <v>24</v>
      </c>
      <c r="B38" s="3">
        <f t="shared" si="8"/>
        <v>21146</v>
      </c>
      <c r="C38" s="3">
        <f aca="true" t="shared" si="13" ref="C38:C45">B38/$B$46*100</f>
        <v>9.97297590469408</v>
      </c>
      <c r="D38" s="3"/>
      <c r="E38" s="3">
        <f t="shared" si="9"/>
        <v>29158</v>
      </c>
      <c r="F38" s="3">
        <f t="shared" si="11"/>
        <v>9.261123798210537</v>
      </c>
      <c r="G38" s="3"/>
      <c r="H38" s="3">
        <f t="shared" si="10"/>
        <v>50304</v>
      </c>
      <c r="I38" s="3">
        <f t="shared" si="12"/>
        <v>9.547597537181424</v>
      </c>
    </row>
    <row r="39" spans="1:9" ht="12.75">
      <c r="A39" s="6" t="s">
        <v>23</v>
      </c>
      <c r="B39" s="3">
        <f t="shared" si="8"/>
        <v>3291</v>
      </c>
      <c r="C39" s="3">
        <f t="shared" si="13"/>
        <v>1.5521168874656304</v>
      </c>
      <c r="D39" s="3"/>
      <c r="E39" s="3">
        <f t="shared" si="9"/>
        <v>4783</v>
      </c>
      <c r="F39" s="3">
        <f t="shared" si="11"/>
        <v>1.5191698719679332</v>
      </c>
      <c r="G39" s="3"/>
      <c r="H39" s="3">
        <f t="shared" si="10"/>
        <v>8074</v>
      </c>
      <c r="I39" s="3">
        <f t="shared" si="12"/>
        <v>1.532428882697257</v>
      </c>
    </row>
    <row r="40" spans="1:9" ht="12.75">
      <c r="A40" s="6" t="s">
        <v>22</v>
      </c>
      <c r="B40" s="3">
        <f t="shared" si="8"/>
        <v>1002</v>
      </c>
      <c r="C40" s="3">
        <v>1</v>
      </c>
      <c r="D40" s="3"/>
      <c r="E40" s="3">
        <f t="shared" si="9"/>
        <v>1439</v>
      </c>
      <c r="F40" s="3">
        <v>1</v>
      </c>
      <c r="G40" s="3"/>
      <c r="H40" s="3">
        <f t="shared" si="10"/>
        <v>2441</v>
      </c>
      <c r="I40" s="3">
        <f t="shared" si="12"/>
        <v>0.4632968668149622</v>
      </c>
    </row>
    <row r="41" spans="1:9" ht="12.75">
      <c r="A41" s="6" t="s">
        <v>21</v>
      </c>
      <c r="B41" s="3">
        <f t="shared" si="8"/>
        <v>549</v>
      </c>
      <c r="C41" s="3">
        <f t="shared" si="13"/>
        <v>0.2589219602609028</v>
      </c>
      <c r="D41" s="3"/>
      <c r="E41" s="3">
        <f t="shared" si="9"/>
        <v>668</v>
      </c>
      <c r="F41" s="3">
        <f t="shared" si="11"/>
        <v>0.21216923990687422</v>
      </c>
      <c r="G41" s="3"/>
      <c r="H41" s="3">
        <f t="shared" si="10"/>
        <v>1217</v>
      </c>
      <c r="I41" s="3">
        <f t="shared" si="12"/>
        <v>0.23098414048087218</v>
      </c>
    </row>
    <row r="42" spans="1:9" ht="12.75">
      <c r="A42" s="6" t="s">
        <v>20</v>
      </c>
      <c r="B42" s="3">
        <f t="shared" si="8"/>
        <v>365</v>
      </c>
      <c r="C42" s="3">
        <f t="shared" si="13"/>
        <v>0.1721430154740064</v>
      </c>
      <c r="D42" s="3"/>
      <c r="E42" s="3">
        <f t="shared" si="9"/>
        <v>415</v>
      </c>
      <c r="F42" s="3">
        <f t="shared" si="11"/>
        <v>0.13181172838525868</v>
      </c>
      <c r="G42" s="3"/>
      <c r="H42" s="3">
        <f t="shared" si="10"/>
        <v>780</v>
      </c>
      <c r="I42" s="3">
        <f t="shared" si="12"/>
        <v>0.14804242364427303</v>
      </c>
    </row>
    <row r="43" spans="1:9" ht="12.75">
      <c r="A43" s="6" t="s">
        <v>19</v>
      </c>
      <c r="B43" s="3">
        <f t="shared" si="8"/>
        <v>357</v>
      </c>
      <c r="C43" s="3">
        <f t="shared" si="13"/>
        <v>0.16837001787457612</v>
      </c>
      <c r="D43" s="3"/>
      <c r="E43" s="3">
        <f t="shared" si="9"/>
        <v>487</v>
      </c>
      <c r="F43" s="3">
        <f t="shared" si="11"/>
        <v>0.15468026921354452</v>
      </c>
      <c r="G43" s="3"/>
      <c r="H43" s="3">
        <f t="shared" si="10"/>
        <v>844</v>
      </c>
      <c r="I43" s="3">
        <f t="shared" si="12"/>
        <v>0.16018949430226467</v>
      </c>
    </row>
    <row r="44" spans="1:9" ht="12.75">
      <c r="A44" s="6" t="s">
        <v>18</v>
      </c>
      <c r="B44" s="3">
        <f t="shared" si="8"/>
        <v>180</v>
      </c>
      <c r="C44" s="3">
        <f t="shared" si="13"/>
        <v>0.08489244598718124</v>
      </c>
      <c r="D44" s="3"/>
      <c r="E44" s="3">
        <f t="shared" si="9"/>
        <v>199</v>
      </c>
      <c r="F44" s="3">
        <f t="shared" si="11"/>
        <v>0.06320610590040115</v>
      </c>
      <c r="G44" s="3"/>
      <c r="H44" s="3">
        <f t="shared" si="10"/>
        <v>379</v>
      </c>
      <c r="I44" s="3">
        <f t="shared" si="12"/>
        <v>0.0719334340527942</v>
      </c>
    </row>
    <row r="45" spans="1:9" ht="15.75" customHeight="1">
      <c r="A45" s="6" t="s">
        <v>17</v>
      </c>
      <c r="B45" s="4">
        <f t="shared" si="8"/>
        <v>0</v>
      </c>
      <c r="C45" s="4">
        <f t="shared" si="13"/>
        <v>0</v>
      </c>
      <c r="D45" s="4"/>
      <c r="E45" s="4">
        <f t="shared" si="9"/>
        <v>0</v>
      </c>
      <c r="F45" s="4">
        <f t="shared" si="11"/>
        <v>0</v>
      </c>
      <c r="G45" s="4"/>
      <c r="H45" s="4">
        <f t="shared" si="10"/>
        <v>0</v>
      </c>
      <c r="I45" s="4">
        <f t="shared" si="12"/>
        <v>0</v>
      </c>
    </row>
    <row r="46" spans="1:9" ht="12.75">
      <c r="A46" s="53" t="s">
        <v>6</v>
      </c>
      <c r="B46" s="42">
        <f>SUM(B35:B45)</f>
        <v>212033</v>
      </c>
      <c r="C46" s="42">
        <v>100</v>
      </c>
      <c r="D46" s="43"/>
      <c r="E46" s="42">
        <f>SUM(E35:E45)</f>
        <v>314843</v>
      </c>
      <c r="F46" s="42">
        <v>100</v>
      </c>
      <c r="G46" s="43"/>
      <c r="H46" s="42">
        <f>SUM(H35:H45)</f>
        <v>526876</v>
      </c>
      <c r="I46" s="42">
        <v>100</v>
      </c>
    </row>
    <row r="47" ht="24" customHeight="1"/>
    <row r="50" s="1" customFormat="1" ht="12.75"/>
  </sheetData>
  <mergeCells count="5">
    <mergeCell ref="A1:I1"/>
    <mergeCell ref="B4:C4"/>
    <mergeCell ref="E4:F4"/>
    <mergeCell ref="H4:I4"/>
    <mergeCell ref="A3:I3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workbookViewId="0" topLeftCell="A22">
      <selection activeCell="F42" sqref="F42"/>
    </sheetView>
  </sheetViews>
  <sheetFormatPr defaultColWidth="9.140625" defaultRowHeight="12.75"/>
  <cols>
    <col min="1" max="1" width="21.421875" style="0" customWidth="1"/>
    <col min="2" max="4" width="7.00390625" style="0" customWidth="1"/>
    <col min="5" max="5" width="1.7109375" style="0" customWidth="1"/>
    <col min="6" max="6" width="7.00390625" style="0" customWidth="1"/>
    <col min="7" max="8" width="7.7109375" style="0" customWidth="1"/>
    <col min="9" max="9" width="1.7109375" style="0" customWidth="1"/>
    <col min="10" max="12" width="7.00390625" style="0" customWidth="1"/>
    <col min="13" max="13" width="1.7109375" style="0" customWidth="1"/>
  </cols>
  <sheetData>
    <row r="1" spans="1:17" ht="12.75" customHeight="1">
      <c r="A1" s="95" t="s">
        <v>133</v>
      </c>
      <c r="B1" s="96"/>
      <c r="C1" s="96"/>
      <c r="D1" s="96"/>
      <c r="E1" s="96"/>
      <c r="F1" s="96"/>
      <c r="G1" s="96"/>
      <c r="H1" s="96"/>
      <c r="I1" s="97"/>
      <c r="J1" s="97"/>
      <c r="K1" s="97"/>
      <c r="L1" s="97"/>
      <c r="M1" s="97"/>
      <c r="N1" s="97"/>
      <c r="Q1" s="1"/>
    </row>
    <row r="2" spans="1:17" ht="12.75" customHeight="1">
      <c r="A2" s="7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3"/>
      <c r="Q2" s="1"/>
    </row>
    <row r="3" spans="1:17" ht="13.5" customHeight="1">
      <c r="A3" s="98" t="s">
        <v>127</v>
      </c>
      <c r="B3" s="96"/>
      <c r="C3" s="96"/>
      <c r="D3" s="96"/>
      <c r="E3" s="96"/>
      <c r="F3" s="96"/>
      <c r="G3" s="96"/>
      <c r="H3" s="96"/>
      <c r="I3" s="99"/>
      <c r="J3" s="99"/>
      <c r="K3" s="99"/>
      <c r="L3" s="99"/>
      <c r="M3" s="13"/>
      <c r="Q3" s="1"/>
    </row>
    <row r="4" spans="1:17" ht="15.75" customHeight="1">
      <c r="A4" s="33" t="s">
        <v>7</v>
      </c>
      <c r="B4" s="92">
        <v>37622</v>
      </c>
      <c r="C4" s="93"/>
      <c r="D4" s="93"/>
      <c r="E4" s="86"/>
      <c r="F4" s="92">
        <v>37987</v>
      </c>
      <c r="G4" s="94"/>
      <c r="H4" s="94"/>
      <c r="I4" s="34"/>
      <c r="J4" s="92">
        <v>38353</v>
      </c>
      <c r="K4" s="92"/>
      <c r="L4" s="92"/>
      <c r="M4" s="16"/>
      <c r="Q4" s="16"/>
    </row>
    <row r="5" spans="1:17" ht="12.75">
      <c r="A5" s="35"/>
      <c r="B5" s="36" t="s">
        <v>4</v>
      </c>
      <c r="C5" s="36" t="s">
        <v>5</v>
      </c>
      <c r="D5" s="36" t="s">
        <v>6</v>
      </c>
      <c r="E5" s="76"/>
      <c r="F5" s="36" t="s">
        <v>4</v>
      </c>
      <c r="G5" s="36" t="s">
        <v>5</v>
      </c>
      <c r="H5" s="36" t="s">
        <v>6</v>
      </c>
      <c r="I5" s="36"/>
      <c r="J5" s="36" t="s">
        <v>4</v>
      </c>
      <c r="K5" s="36" t="s">
        <v>5</v>
      </c>
      <c r="L5" s="36" t="s">
        <v>6</v>
      </c>
      <c r="M5" s="45"/>
      <c r="Q5" s="45"/>
    </row>
    <row r="6" spans="1:17" ht="27" customHeight="1">
      <c r="A6" s="9" t="s">
        <v>30</v>
      </c>
      <c r="B6" s="3"/>
      <c r="C6" s="3"/>
      <c r="D6" s="3"/>
      <c r="F6" s="3"/>
      <c r="G6" s="14"/>
      <c r="H6" s="14"/>
      <c r="I6" s="3"/>
      <c r="J6" s="3"/>
      <c r="K6" s="3"/>
      <c r="L6" s="3"/>
      <c r="M6" s="14"/>
      <c r="Q6" s="4"/>
    </row>
    <row r="7" spans="1:17" ht="12.75" customHeight="1">
      <c r="A7" s="6" t="s">
        <v>27</v>
      </c>
      <c r="B7" s="3">
        <v>35895</v>
      </c>
      <c r="C7" s="3">
        <v>54167</v>
      </c>
      <c r="D7" s="3">
        <f aca="true" t="shared" si="0" ref="D7:D17">SUM(B7:C7)</f>
        <v>90062</v>
      </c>
      <c r="F7" s="3">
        <v>18975</v>
      </c>
      <c r="G7" s="3">
        <v>29651</v>
      </c>
      <c r="H7" s="3">
        <f>F7+G7</f>
        <v>48626</v>
      </c>
      <c r="I7" s="3"/>
      <c r="J7" s="3">
        <v>13658</v>
      </c>
      <c r="K7" s="46">
        <v>20874</v>
      </c>
      <c r="L7" s="3">
        <f aca="true" t="shared" si="1" ref="L7:L16">SUM(J7:K7)</f>
        <v>34532</v>
      </c>
      <c r="M7" s="14"/>
      <c r="Q7" s="4"/>
    </row>
    <row r="8" spans="1:17" ht="12.75" customHeight="1">
      <c r="A8" s="6" t="s">
        <v>26</v>
      </c>
      <c r="B8" s="3">
        <v>3041</v>
      </c>
      <c r="C8" s="3">
        <v>4493</v>
      </c>
      <c r="D8" s="3">
        <f t="shared" si="0"/>
        <v>7534</v>
      </c>
      <c r="F8" s="3">
        <v>20735</v>
      </c>
      <c r="G8" s="3">
        <v>30425</v>
      </c>
      <c r="H8" s="3">
        <f aca="true" t="shared" si="2" ref="H8:H17">F8+G8</f>
        <v>51160</v>
      </c>
      <c r="I8" s="3"/>
      <c r="J8" s="3">
        <v>8827</v>
      </c>
      <c r="K8" s="46">
        <v>12332</v>
      </c>
      <c r="L8" s="3">
        <f t="shared" si="1"/>
        <v>21159</v>
      </c>
      <c r="M8" s="14"/>
      <c r="Q8" s="4"/>
    </row>
    <row r="9" spans="1:17" ht="12.75" customHeight="1">
      <c r="A9" s="6" t="s">
        <v>25</v>
      </c>
      <c r="B9" s="3">
        <v>398</v>
      </c>
      <c r="C9" s="3">
        <v>538</v>
      </c>
      <c r="D9" s="3">
        <f t="shared" si="0"/>
        <v>936</v>
      </c>
      <c r="F9" s="3">
        <v>3699</v>
      </c>
      <c r="G9" s="3">
        <v>4717</v>
      </c>
      <c r="H9" s="3">
        <f t="shared" si="2"/>
        <v>8416</v>
      </c>
      <c r="I9" s="3"/>
      <c r="J9" s="3">
        <v>13008</v>
      </c>
      <c r="K9" s="46">
        <v>19030</v>
      </c>
      <c r="L9" s="3">
        <f t="shared" si="1"/>
        <v>32038</v>
      </c>
      <c r="M9" s="14"/>
      <c r="Q9" s="4"/>
    </row>
    <row r="10" spans="1:17" ht="12.75" customHeight="1">
      <c r="A10" s="6" t="s">
        <v>24</v>
      </c>
      <c r="B10" s="3">
        <v>40</v>
      </c>
      <c r="C10" s="3">
        <v>53</v>
      </c>
      <c r="D10" s="3">
        <f t="shared" si="0"/>
        <v>93</v>
      </c>
      <c r="F10" s="3">
        <v>731</v>
      </c>
      <c r="G10" s="3">
        <v>1094</v>
      </c>
      <c r="H10" s="3">
        <f t="shared" si="2"/>
        <v>1825</v>
      </c>
      <c r="I10" s="3"/>
      <c r="J10" s="3">
        <v>2829</v>
      </c>
      <c r="K10" s="46">
        <v>4016</v>
      </c>
      <c r="L10" s="3">
        <f t="shared" si="1"/>
        <v>6845</v>
      </c>
      <c r="M10" s="14"/>
      <c r="Q10" s="4"/>
    </row>
    <row r="11" spans="1:17" ht="12.75" customHeight="1">
      <c r="A11" s="6" t="s">
        <v>23</v>
      </c>
      <c r="B11" s="3">
        <v>0</v>
      </c>
      <c r="C11" s="3">
        <v>1</v>
      </c>
      <c r="D11" s="3">
        <f t="shared" si="0"/>
        <v>1</v>
      </c>
      <c r="F11" s="3">
        <v>292</v>
      </c>
      <c r="G11" s="2">
        <v>333</v>
      </c>
      <c r="H11" s="3">
        <f t="shared" si="2"/>
        <v>625</v>
      </c>
      <c r="I11" s="3"/>
      <c r="J11" s="45">
        <v>448</v>
      </c>
      <c r="K11" s="45">
        <v>699</v>
      </c>
      <c r="L11" s="3">
        <f t="shared" si="1"/>
        <v>1147</v>
      </c>
      <c r="M11" s="14"/>
      <c r="Q11" s="4"/>
    </row>
    <row r="12" spans="1:17" ht="12.75" customHeight="1">
      <c r="A12" s="6" t="s">
        <v>22</v>
      </c>
      <c r="B12" s="3">
        <v>0</v>
      </c>
      <c r="C12" s="3">
        <v>0</v>
      </c>
      <c r="D12" s="3">
        <f t="shared" si="0"/>
        <v>0</v>
      </c>
      <c r="F12" s="3">
        <v>181</v>
      </c>
      <c r="G12" s="2">
        <v>196</v>
      </c>
      <c r="H12" s="3">
        <f t="shared" si="2"/>
        <v>377</v>
      </c>
      <c r="I12" s="3"/>
      <c r="J12" s="45">
        <v>165</v>
      </c>
      <c r="K12" s="45">
        <v>260</v>
      </c>
      <c r="L12" s="3">
        <f t="shared" si="1"/>
        <v>425</v>
      </c>
      <c r="M12" s="14"/>
      <c r="Q12" s="4"/>
    </row>
    <row r="13" spans="1:17" ht="12.75" customHeight="1">
      <c r="A13" s="6" t="s">
        <v>21</v>
      </c>
      <c r="B13" s="3">
        <v>0</v>
      </c>
      <c r="C13" s="3">
        <v>0</v>
      </c>
      <c r="D13" s="3">
        <f t="shared" si="0"/>
        <v>0</v>
      </c>
      <c r="F13" s="3">
        <v>78</v>
      </c>
      <c r="G13" s="2">
        <v>79</v>
      </c>
      <c r="H13" s="3">
        <f t="shared" si="2"/>
        <v>157</v>
      </c>
      <c r="I13" s="3"/>
      <c r="J13" s="45">
        <v>137</v>
      </c>
      <c r="K13" s="45">
        <v>157</v>
      </c>
      <c r="L13" s="3">
        <f t="shared" si="1"/>
        <v>294</v>
      </c>
      <c r="M13" s="14"/>
      <c r="Q13" s="4"/>
    </row>
    <row r="14" spans="1:17" ht="12.75" customHeight="1">
      <c r="A14" s="6" t="s">
        <v>20</v>
      </c>
      <c r="B14" s="3">
        <v>0</v>
      </c>
      <c r="C14" s="3">
        <v>0</v>
      </c>
      <c r="D14" s="3">
        <f t="shared" si="0"/>
        <v>0</v>
      </c>
      <c r="F14" s="3">
        <v>14</v>
      </c>
      <c r="G14" s="2">
        <v>10</v>
      </c>
      <c r="H14" s="3">
        <f t="shared" si="2"/>
        <v>24</v>
      </c>
      <c r="I14" s="3"/>
      <c r="J14" s="45">
        <v>91</v>
      </c>
      <c r="K14" s="45">
        <v>91</v>
      </c>
      <c r="L14" s="3">
        <f t="shared" si="1"/>
        <v>182</v>
      </c>
      <c r="M14" s="14"/>
      <c r="Q14" s="4"/>
    </row>
    <row r="15" spans="1:17" ht="12.75" customHeight="1">
      <c r="A15" s="6" t="s">
        <v>19</v>
      </c>
      <c r="B15" s="3">
        <v>0</v>
      </c>
      <c r="C15" s="3">
        <v>0</v>
      </c>
      <c r="D15" s="3">
        <f t="shared" si="0"/>
        <v>0</v>
      </c>
      <c r="F15" s="3">
        <v>0</v>
      </c>
      <c r="G15" s="2">
        <v>3</v>
      </c>
      <c r="H15" s="3">
        <f t="shared" si="2"/>
        <v>3</v>
      </c>
      <c r="I15" s="3"/>
      <c r="J15" s="45">
        <v>80</v>
      </c>
      <c r="K15" s="45">
        <v>106</v>
      </c>
      <c r="L15" s="3">
        <f t="shared" si="1"/>
        <v>186</v>
      </c>
      <c r="M15" s="14"/>
      <c r="Q15" s="4"/>
    </row>
    <row r="16" spans="1:17" ht="12.75" customHeight="1">
      <c r="A16" s="6" t="s">
        <v>18</v>
      </c>
      <c r="B16" s="3">
        <v>0</v>
      </c>
      <c r="C16" s="3">
        <v>0</v>
      </c>
      <c r="D16" s="3">
        <f t="shared" si="0"/>
        <v>0</v>
      </c>
      <c r="F16" s="3">
        <v>0</v>
      </c>
      <c r="G16" s="2">
        <v>0</v>
      </c>
      <c r="H16" s="3">
        <f t="shared" si="2"/>
        <v>0</v>
      </c>
      <c r="I16" s="3"/>
      <c r="J16" s="45">
        <v>11</v>
      </c>
      <c r="K16" s="45">
        <v>15</v>
      </c>
      <c r="L16" s="3">
        <f t="shared" si="1"/>
        <v>26</v>
      </c>
      <c r="M16" s="14"/>
      <c r="Q16" s="4"/>
    </row>
    <row r="17" spans="1:17" ht="12.75" customHeight="1">
      <c r="A17" s="6" t="s">
        <v>17</v>
      </c>
      <c r="B17" s="3">
        <v>0</v>
      </c>
      <c r="C17" s="3">
        <v>0</v>
      </c>
      <c r="D17" s="3">
        <f t="shared" si="0"/>
        <v>0</v>
      </c>
      <c r="F17" s="3">
        <v>0</v>
      </c>
      <c r="G17" s="2">
        <v>0</v>
      </c>
      <c r="H17" s="3">
        <f t="shared" si="2"/>
        <v>0</v>
      </c>
      <c r="I17" s="3"/>
      <c r="J17" s="45">
        <v>0</v>
      </c>
      <c r="K17" s="45">
        <v>0</v>
      </c>
      <c r="L17" s="3">
        <v>0</v>
      </c>
      <c r="M17" s="14"/>
      <c r="Q17" s="4"/>
    </row>
    <row r="18" spans="1:17" ht="15" customHeight="1">
      <c r="A18" s="6" t="s">
        <v>6</v>
      </c>
      <c r="B18" s="4">
        <f>SUM(B7:B17)</f>
        <v>39374</v>
      </c>
      <c r="C18" s="4">
        <f>SUM(C7:C17)</f>
        <v>59252</v>
      </c>
      <c r="D18" s="4">
        <f>SUM(D7:D17)</f>
        <v>98626</v>
      </c>
      <c r="F18" s="3">
        <f>SUM(F6:F17)</f>
        <v>44705</v>
      </c>
      <c r="G18" s="3">
        <f>SUM(G6:G17)</f>
        <v>66508</v>
      </c>
      <c r="H18" s="3">
        <f>SUM(H7:H17)</f>
        <v>111213</v>
      </c>
      <c r="I18" s="4"/>
      <c r="J18" s="4">
        <f>SUM(J7:J17)</f>
        <v>39254</v>
      </c>
      <c r="K18" s="4">
        <f>SUM(K7:K17)</f>
        <v>57580</v>
      </c>
      <c r="L18" s="4">
        <f>SUM(L7:L17)</f>
        <v>96834</v>
      </c>
      <c r="M18" s="14"/>
      <c r="Q18" s="4"/>
    </row>
    <row r="19" spans="1:17" ht="15" customHeight="1">
      <c r="A19" s="6"/>
      <c r="B19" s="3"/>
      <c r="C19" s="3"/>
      <c r="D19" s="3"/>
      <c r="F19" s="14"/>
      <c r="G19" s="14"/>
      <c r="H19" s="14"/>
      <c r="I19" s="3"/>
      <c r="J19" s="3"/>
      <c r="K19" s="3"/>
      <c r="L19" s="3"/>
      <c r="M19" s="14"/>
      <c r="Q19" s="4"/>
    </row>
    <row r="20" spans="1:17" ht="27" customHeight="1">
      <c r="A20" s="9" t="s">
        <v>111</v>
      </c>
      <c r="B20" s="3"/>
      <c r="C20" s="3"/>
      <c r="D20" s="3"/>
      <c r="F20" s="14"/>
      <c r="G20" s="14"/>
      <c r="H20" s="14"/>
      <c r="I20" s="3"/>
      <c r="J20" s="3"/>
      <c r="K20" s="3"/>
      <c r="L20" s="3"/>
      <c r="M20" s="14"/>
      <c r="Q20" s="4"/>
    </row>
    <row r="21" spans="1:17" ht="12.75" customHeight="1">
      <c r="A21" s="6" t="s">
        <v>27</v>
      </c>
      <c r="B21" s="3">
        <v>1</v>
      </c>
      <c r="C21" s="3">
        <v>1</v>
      </c>
      <c r="D21" s="3">
        <f aca="true" t="shared" si="3" ref="D21:D31">SUM(B21:C21)</f>
        <v>2</v>
      </c>
      <c r="F21" s="3">
        <v>30363</v>
      </c>
      <c r="G21" s="3">
        <v>45130</v>
      </c>
      <c r="H21" s="3">
        <f>F21+G21</f>
        <v>75493</v>
      </c>
      <c r="I21" s="3"/>
      <c r="J21" s="3">
        <v>42329</v>
      </c>
      <c r="K21" s="3">
        <v>61947</v>
      </c>
      <c r="L21" s="3">
        <f aca="true" t="shared" si="4" ref="L21:L31">SUM(J21:K21)</f>
        <v>104276</v>
      </c>
      <c r="M21" s="14"/>
      <c r="Q21" s="4"/>
    </row>
    <row r="22" spans="1:17" ht="12.75" customHeight="1">
      <c r="A22" s="6" t="s">
        <v>26</v>
      </c>
      <c r="B22" s="3">
        <v>3</v>
      </c>
      <c r="C22" s="3">
        <v>1</v>
      </c>
      <c r="D22" s="3">
        <f t="shared" si="3"/>
        <v>4</v>
      </c>
      <c r="F22" s="3">
        <v>6417</v>
      </c>
      <c r="G22" s="3">
        <v>9177</v>
      </c>
      <c r="H22" s="3">
        <f aca="true" t="shared" si="5" ref="H22:H31">F22+G22</f>
        <v>15594</v>
      </c>
      <c r="I22" s="3"/>
      <c r="J22" s="3">
        <v>25152</v>
      </c>
      <c r="K22" s="3">
        <v>37276</v>
      </c>
      <c r="L22" s="3">
        <f t="shared" si="4"/>
        <v>62428</v>
      </c>
      <c r="M22" s="14"/>
      <c r="Q22" s="4"/>
    </row>
    <row r="23" spans="1:17" ht="12.75" customHeight="1">
      <c r="A23" s="6" t="s">
        <v>25</v>
      </c>
      <c r="B23" s="3">
        <v>1</v>
      </c>
      <c r="C23" s="3">
        <v>2</v>
      </c>
      <c r="D23" s="3">
        <f t="shared" si="3"/>
        <v>3</v>
      </c>
      <c r="F23" s="3">
        <v>653</v>
      </c>
      <c r="G23" s="3">
        <v>963</v>
      </c>
      <c r="H23" s="3">
        <f t="shared" si="5"/>
        <v>1616</v>
      </c>
      <c r="I23" s="3"/>
      <c r="J23" s="3">
        <v>8400</v>
      </c>
      <c r="K23" s="3">
        <v>11535</v>
      </c>
      <c r="L23" s="3">
        <f t="shared" si="4"/>
        <v>19935</v>
      </c>
      <c r="M23" s="14"/>
      <c r="Q23" s="4"/>
    </row>
    <row r="24" spans="1:17" ht="12.75" customHeight="1">
      <c r="A24" s="6" t="s">
        <v>24</v>
      </c>
      <c r="B24" s="3">
        <v>2</v>
      </c>
      <c r="C24" s="3">
        <v>0</v>
      </c>
      <c r="D24" s="3">
        <f t="shared" si="3"/>
        <v>2</v>
      </c>
      <c r="F24" s="3">
        <v>121</v>
      </c>
      <c r="G24" s="3">
        <v>143</v>
      </c>
      <c r="H24" s="3">
        <f t="shared" si="5"/>
        <v>264</v>
      </c>
      <c r="I24" s="3"/>
      <c r="J24" s="3">
        <v>1527</v>
      </c>
      <c r="K24" s="3">
        <v>2306</v>
      </c>
      <c r="L24" s="3">
        <f t="shared" si="4"/>
        <v>3833</v>
      </c>
      <c r="M24" s="14"/>
      <c r="Q24" s="4"/>
    </row>
    <row r="25" spans="1:17" ht="12.75" customHeight="1">
      <c r="A25" s="6" t="s">
        <v>23</v>
      </c>
      <c r="B25" s="3">
        <v>0</v>
      </c>
      <c r="C25" s="3">
        <v>0</v>
      </c>
      <c r="D25" s="3">
        <f t="shared" si="3"/>
        <v>0</v>
      </c>
      <c r="F25" s="3">
        <v>17</v>
      </c>
      <c r="G25" s="3">
        <v>33</v>
      </c>
      <c r="H25" s="3">
        <f t="shared" si="5"/>
        <v>50</v>
      </c>
      <c r="I25" s="3"/>
      <c r="J25" s="3">
        <v>497</v>
      </c>
      <c r="K25" s="3">
        <v>700</v>
      </c>
      <c r="L25" s="3">
        <f t="shared" si="4"/>
        <v>1197</v>
      </c>
      <c r="M25" s="14"/>
      <c r="Q25" s="4"/>
    </row>
    <row r="26" spans="1:17" ht="12.75" customHeight="1">
      <c r="A26" s="6" t="s">
        <v>22</v>
      </c>
      <c r="B26" s="3">
        <v>0</v>
      </c>
      <c r="C26" s="3">
        <v>0</v>
      </c>
      <c r="D26" s="3">
        <f t="shared" si="3"/>
        <v>0</v>
      </c>
      <c r="F26" s="3">
        <v>5</v>
      </c>
      <c r="G26" s="3">
        <v>20</v>
      </c>
      <c r="H26" s="3">
        <f t="shared" si="5"/>
        <v>25</v>
      </c>
      <c r="I26" s="3"/>
      <c r="J26" s="3">
        <v>263</v>
      </c>
      <c r="K26" s="3">
        <v>303</v>
      </c>
      <c r="L26" s="3">
        <f t="shared" si="4"/>
        <v>566</v>
      </c>
      <c r="M26" s="14"/>
      <c r="Q26" s="4"/>
    </row>
    <row r="27" spans="1:17" ht="12.75" customHeight="1">
      <c r="A27" s="6" t="s">
        <v>21</v>
      </c>
      <c r="B27" s="3">
        <v>0</v>
      </c>
      <c r="C27" s="3">
        <v>0</v>
      </c>
      <c r="D27" s="3">
        <f t="shared" si="3"/>
        <v>0</v>
      </c>
      <c r="F27" s="3">
        <v>3</v>
      </c>
      <c r="G27" s="3">
        <v>0</v>
      </c>
      <c r="H27" s="3">
        <f t="shared" si="5"/>
        <v>3</v>
      </c>
      <c r="I27" s="3"/>
      <c r="J27" s="3">
        <v>126</v>
      </c>
      <c r="K27" s="3">
        <v>149</v>
      </c>
      <c r="L27" s="3">
        <f t="shared" si="4"/>
        <v>275</v>
      </c>
      <c r="M27" s="14"/>
      <c r="Q27" s="4"/>
    </row>
    <row r="28" spans="1:17" ht="12.75" customHeight="1">
      <c r="A28" s="6" t="s">
        <v>20</v>
      </c>
      <c r="B28" s="3">
        <v>0</v>
      </c>
      <c r="C28" s="3">
        <v>0</v>
      </c>
      <c r="D28" s="3">
        <f t="shared" si="3"/>
        <v>0</v>
      </c>
      <c r="F28" s="3">
        <v>0</v>
      </c>
      <c r="G28" s="3">
        <v>1</v>
      </c>
      <c r="H28" s="3">
        <f t="shared" si="5"/>
        <v>1</v>
      </c>
      <c r="I28" s="3"/>
      <c r="J28" s="3">
        <v>55</v>
      </c>
      <c r="K28" s="3">
        <v>58</v>
      </c>
      <c r="L28" s="3">
        <f t="shared" si="4"/>
        <v>113</v>
      </c>
      <c r="M28" s="14"/>
      <c r="Q28" s="4"/>
    </row>
    <row r="29" spans="1:17" ht="12.75" customHeight="1">
      <c r="A29" s="6" t="s">
        <v>19</v>
      </c>
      <c r="B29" s="3">
        <v>0</v>
      </c>
      <c r="C29" s="3">
        <v>0</v>
      </c>
      <c r="D29" s="3">
        <f t="shared" si="3"/>
        <v>0</v>
      </c>
      <c r="F29" s="3">
        <v>0</v>
      </c>
      <c r="G29" s="3">
        <v>0</v>
      </c>
      <c r="H29" s="3">
        <f t="shared" si="5"/>
        <v>0</v>
      </c>
      <c r="I29" s="3"/>
      <c r="J29" s="3">
        <v>33</v>
      </c>
      <c r="K29" s="3">
        <v>43</v>
      </c>
      <c r="L29" s="3">
        <f t="shared" si="4"/>
        <v>76</v>
      </c>
      <c r="M29" s="14"/>
      <c r="Q29" s="4"/>
    </row>
    <row r="30" spans="1:17" ht="12.75" customHeight="1">
      <c r="A30" s="6" t="s">
        <v>18</v>
      </c>
      <c r="B30" s="3">
        <v>0</v>
      </c>
      <c r="C30" s="3">
        <v>0</v>
      </c>
      <c r="D30" s="3">
        <f t="shared" si="3"/>
        <v>0</v>
      </c>
      <c r="F30" s="3">
        <v>0</v>
      </c>
      <c r="G30" s="3">
        <v>0</v>
      </c>
      <c r="H30" s="3">
        <f t="shared" si="5"/>
        <v>0</v>
      </c>
      <c r="I30" s="3"/>
      <c r="J30" s="3">
        <v>12</v>
      </c>
      <c r="K30" s="3">
        <v>5</v>
      </c>
      <c r="L30" s="3">
        <f t="shared" si="4"/>
        <v>17</v>
      </c>
      <c r="M30" s="14"/>
      <c r="Q30" s="4"/>
    </row>
    <row r="31" spans="1:17" ht="12.75" customHeight="1">
      <c r="A31" s="6" t="s">
        <v>17</v>
      </c>
      <c r="B31" s="3">
        <v>0</v>
      </c>
      <c r="C31" s="3">
        <v>0</v>
      </c>
      <c r="D31" s="3">
        <f t="shared" si="3"/>
        <v>0</v>
      </c>
      <c r="F31" s="3">
        <v>0</v>
      </c>
      <c r="G31" s="3">
        <v>0</v>
      </c>
      <c r="H31" s="3">
        <f t="shared" si="5"/>
        <v>0</v>
      </c>
      <c r="I31" s="3"/>
      <c r="J31" s="3">
        <v>0</v>
      </c>
      <c r="K31" s="3">
        <v>0</v>
      </c>
      <c r="L31" s="3">
        <f t="shared" si="4"/>
        <v>0</v>
      </c>
      <c r="M31" s="14"/>
      <c r="Q31" s="4"/>
    </row>
    <row r="32" spans="1:17" ht="15" customHeight="1">
      <c r="A32" s="6" t="s">
        <v>6</v>
      </c>
      <c r="B32" s="4">
        <f>SUM(B21:B31)</f>
        <v>7</v>
      </c>
      <c r="C32" s="4">
        <f>SUM(C21:C31)</f>
        <v>4</v>
      </c>
      <c r="D32" s="4">
        <f>SUM(D21:D31)</f>
        <v>11</v>
      </c>
      <c r="F32" s="3">
        <f>SUM(F21:F31)</f>
        <v>37579</v>
      </c>
      <c r="G32" s="3">
        <f>SUM(G21:G31)</f>
        <v>55467</v>
      </c>
      <c r="H32" s="3">
        <f>SUM(H21:H31)</f>
        <v>93046</v>
      </c>
      <c r="I32" s="4"/>
      <c r="J32" s="4">
        <f>SUM(J21:J31)</f>
        <v>78394</v>
      </c>
      <c r="K32" s="4">
        <f>SUM(K21:K31)</f>
        <v>114322</v>
      </c>
      <c r="L32" s="4">
        <f>SUM(L21:L31)</f>
        <v>192716</v>
      </c>
      <c r="M32" s="14"/>
      <c r="Q32" s="4"/>
    </row>
    <row r="33" spans="1:17" ht="14.25" customHeight="1">
      <c r="A33" s="9"/>
      <c r="B33" s="3"/>
      <c r="C33" s="3"/>
      <c r="D33" s="3"/>
      <c r="F33" s="14"/>
      <c r="G33" s="14"/>
      <c r="H33" s="14"/>
      <c r="I33" s="3"/>
      <c r="J33" s="3"/>
      <c r="K33" s="3"/>
      <c r="L33" s="3"/>
      <c r="M33" s="14"/>
      <c r="Q33" s="4"/>
    </row>
    <row r="34" spans="1:17" ht="27" customHeight="1">
      <c r="A34" s="52" t="s">
        <v>110</v>
      </c>
      <c r="B34" s="3"/>
      <c r="C34" s="3"/>
      <c r="D34" s="3"/>
      <c r="F34" s="14"/>
      <c r="G34" s="14"/>
      <c r="H34" s="14"/>
      <c r="I34" s="3"/>
      <c r="J34" s="3"/>
      <c r="K34" s="3"/>
      <c r="L34" s="3"/>
      <c r="M34" s="14"/>
      <c r="Q34" s="4"/>
    </row>
    <row r="35" spans="1:17" ht="12.75" customHeight="1">
      <c r="A35" s="6" t="s">
        <v>27</v>
      </c>
      <c r="B35" s="3">
        <f>B7+B21</f>
        <v>35896</v>
      </c>
      <c r="C35" s="3">
        <v>54168</v>
      </c>
      <c r="D35" s="3">
        <f aca="true" t="shared" si="6" ref="D35:D45">SUM(B35:C35)</f>
        <v>90064</v>
      </c>
      <c r="F35" s="3">
        <f>F7+F21</f>
        <v>49338</v>
      </c>
      <c r="G35" s="3">
        <f>G7+G21</f>
        <v>74781</v>
      </c>
      <c r="H35" s="3">
        <f>F35+G35</f>
        <v>124119</v>
      </c>
      <c r="I35" s="3"/>
      <c r="J35" s="3">
        <f>J7+J21</f>
        <v>55987</v>
      </c>
      <c r="K35" s="3">
        <f>K7+K21</f>
        <v>82821</v>
      </c>
      <c r="L35" s="3">
        <f aca="true" t="shared" si="7" ref="L35:L45">SUM(J35:K35)</f>
        <v>138808</v>
      </c>
      <c r="M35" s="14"/>
      <c r="Q35" s="4"/>
    </row>
    <row r="36" spans="1:17" ht="12.75" customHeight="1">
      <c r="A36" s="6" t="s">
        <v>26</v>
      </c>
      <c r="B36" s="3">
        <f aca="true" t="shared" si="8" ref="B36:B45">B8+B22</f>
        <v>3044</v>
      </c>
      <c r="C36" s="3">
        <v>4494</v>
      </c>
      <c r="D36" s="3">
        <f t="shared" si="6"/>
        <v>7538</v>
      </c>
      <c r="F36" s="3">
        <f aca="true" t="shared" si="9" ref="F36:G45">F8+F22</f>
        <v>27152</v>
      </c>
      <c r="G36" s="3">
        <f t="shared" si="9"/>
        <v>39602</v>
      </c>
      <c r="H36" s="3">
        <f aca="true" t="shared" si="10" ref="H36:H45">F36+G36</f>
        <v>66754</v>
      </c>
      <c r="I36" s="3"/>
      <c r="J36" s="3">
        <f aca="true" t="shared" si="11" ref="J36:J45">J8+J22</f>
        <v>33979</v>
      </c>
      <c r="K36" s="3">
        <f aca="true" t="shared" si="12" ref="K36:K45">K8+K22</f>
        <v>49608</v>
      </c>
      <c r="L36" s="3">
        <f t="shared" si="7"/>
        <v>83587</v>
      </c>
      <c r="M36" s="14"/>
      <c r="Q36" s="4"/>
    </row>
    <row r="37" spans="1:17" ht="12.75" customHeight="1">
      <c r="A37" s="6" t="s">
        <v>25</v>
      </c>
      <c r="B37" s="3">
        <f t="shared" si="8"/>
        <v>399</v>
      </c>
      <c r="C37" s="3">
        <v>540</v>
      </c>
      <c r="D37" s="3">
        <f t="shared" si="6"/>
        <v>939</v>
      </c>
      <c r="F37" s="3">
        <f t="shared" si="9"/>
        <v>4352</v>
      </c>
      <c r="G37" s="3">
        <f t="shared" si="9"/>
        <v>5680</v>
      </c>
      <c r="H37" s="3">
        <f t="shared" si="10"/>
        <v>10032</v>
      </c>
      <c r="I37" s="3"/>
      <c r="J37" s="3">
        <f t="shared" si="11"/>
        <v>21408</v>
      </c>
      <c r="K37" s="3">
        <f t="shared" si="12"/>
        <v>30565</v>
      </c>
      <c r="L37" s="3">
        <f t="shared" si="7"/>
        <v>51973</v>
      </c>
      <c r="M37" s="14"/>
      <c r="Q37" s="4"/>
    </row>
    <row r="38" spans="1:17" ht="12.75" customHeight="1">
      <c r="A38" s="6" t="s">
        <v>24</v>
      </c>
      <c r="B38" s="3">
        <f t="shared" si="8"/>
        <v>42</v>
      </c>
      <c r="C38" s="3">
        <v>53</v>
      </c>
      <c r="D38" s="3">
        <f t="shared" si="6"/>
        <v>95</v>
      </c>
      <c r="F38" s="3">
        <f t="shared" si="9"/>
        <v>852</v>
      </c>
      <c r="G38" s="3">
        <f t="shared" si="9"/>
        <v>1237</v>
      </c>
      <c r="H38" s="3">
        <f t="shared" si="10"/>
        <v>2089</v>
      </c>
      <c r="I38" s="3"/>
      <c r="J38" s="3">
        <f t="shared" si="11"/>
        <v>4356</v>
      </c>
      <c r="K38" s="3">
        <f t="shared" si="12"/>
        <v>6322</v>
      </c>
      <c r="L38" s="3">
        <f t="shared" si="7"/>
        <v>10678</v>
      </c>
      <c r="M38" s="14"/>
      <c r="Q38" s="4"/>
    </row>
    <row r="39" spans="1:17" ht="12.75" customHeight="1">
      <c r="A39" s="6" t="s">
        <v>23</v>
      </c>
      <c r="B39" s="3">
        <f t="shared" si="8"/>
        <v>0</v>
      </c>
      <c r="C39" s="3">
        <v>1</v>
      </c>
      <c r="D39" s="3">
        <f t="shared" si="6"/>
        <v>1</v>
      </c>
      <c r="F39" s="3">
        <f t="shared" si="9"/>
        <v>309</v>
      </c>
      <c r="G39" s="3">
        <f t="shared" si="9"/>
        <v>366</v>
      </c>
      <c r="H39" s="3">
        <f t="shared" si="10"/>
        <v>675</v>
      </c>
      <c r="I39" s="3"/>
      <c r="J39" s="3">
        <f t="shared" si="11"/>
        <v>945</v>
      </c>
      <c r="K39" s="3">
        <f t="shared" si="12"/>
        <v>1399</v>
      </c>
      <c r="L39" s="3">
        <f t="shared" si="7"/>
        <v>2344</v>
      </c>
      <c r="M39" s="14"/>
      <c r="Q39" s="4"/>
    </row>
    <row r="40" spans="1:17" ht="12.75" customHeight="1">
      <c r="A40" s="6" t="s">
        <v>22</v>
      </c>
      <c r="B40" s="3">
        <f t="shared" si="8"/>
        <v>0</v>
      </c>
      <c r="C40" s="3">
        <v>0</v>
      </c>
      <c r="D40" s="3">
        <f t="shared" si="6"/>
        <v>0</v>
      </c>
      <c r="F40" s="3">
        <f t="shared" si="9"/>
        <v>186</v>
      </c>
      <c r="G40" s="3">
        <f t="shared" si="9"/>
        <v>216</v>
      </c>
      <c r="H40" s="3">
        <f t="shared" si="10"/>
        <v>402</v>
      </c>
      <c r="I40" s="3"/>
      <c r="J40" s="3">
        <f t="shared" si="11"/>
        <v>428</v>
      </c>
      <c r="K40" s="3">
        <f t="shared" si="12"/>
        <v>563</v>
      </c>
      <c r="L40" s="3">
        <f t="shared" si="7"/>
        <v>991</v>
      </c>
      <c r="M40" s="14"/>
      <c r="Q40" s="4"/>
    </row>
    <row r="41" spans="1:17" ht="12.75" customHeight="1">
      <c r="A41" s="6" t="s">
        <v>21</v>
      </c>
      <c r="B41" s="3">
        <f t="shared" si="8"/>
        <v>0</v>
      </c>
      <c r="C41" s="3">
        <v>0</v>
      </c>
      <c r="D41" s="3">
        <f t="shared" si="6"/>
        <v>0</v>
      </c>
      <c r="F41" s="3">
        <f t="shared" si="9"/>
        <v>81</v>
      </c>
      <c r="G41" s="3">
        <f t="shared" si="9"/>
        <v>79</v>
      </c>
      <c r="H41" s="3">
        <f t="shared" si="10"/>
        <v>160</v>
      </c>
      <c r="I41" s="3"/>
      <c r="J41" s="3">
        <f t="shared" si="11"/>
        <v>263</v>
      </c>
      <c r="K41" s="3">
        <f t="shared" si="12"/>
        <v>306</v>
      </c>
      <c r="L41" s="3">
        <f t="shared" si="7"/>
        <v>569</v>
      </c>
      <c r="M41" s="14"/>
      <c r="Q41" s="4"/>
    </row>
    <row r="42" spans="1:17" ht="12.75" customHeight="1">
      <c r="A42" s="6" t="s">
        <v>20</v>
      </c>
      <c r="B42" s="3">
        <f t="shared" si="8"/>
        <v>0</v>
      </c>
      <c r="C42" s="3">
        <v>0</v>
      </c>
      <c r="D42" s="3">
        <f t="shared" si="6"/>
        <v>0</v>
      </c>
      <c r="F42" s="3">
        <f t="shared" si="9"/>
        <v>14</v>
      </c>
      <c r="G42" s="3">
        <f t="shared" si="9"/>
        <v>11</v>
      </c>
      <c r="H42" s="3">
        <f t="shared" si="10"/>
        <v>25</v>
      </c>
      <c r="I42" s="3"/>
      <c r="J42" s="3">
        <f t="shared" si="11"/>
        <v>146</v>
      </c>
      <c r="K42" s="3">
        <f t="shared" si="12"/>
        <v>149</v>
      </c>
      <c r="L42" s="3">
        <f t="shared" si="7"/>
        <v>295</v>
      </c>
      <c r="M42" s="14"/>
      <c r="Q42" s="4"/>
    </row>
    <row r="43" spans="1:17" ht="12.75" customHeight="1">
      <c r="A43" s="6" t="s">
        <v>19</v>
      </c>
      <c r="B43" s="3">
        <f t="shared" si="8"/>
        <v>0</v>
      </c>
      <c r="C43" s="3">
        <v>0</v>
      </c>
      <c r="D43" s="3">
        <f t="shared" si="6"/>
        <v>0</v>
      </c>
      <c r="F43" s="3">
        <f t="shared" si="9"/>
        <v>0</v>
      </c>
      <c r="G43" s="3">
        <f t="shared" si="9"/>
        <v>3</v>
      </c>
      <c r="H43" s="3">
        <f t="shared" si="10"/>
        <v>3</v>
      </c>
      <c r="I43" s="3"/>
      <c r="J43" s="3">
        <f t="shared" si="11"/>
        <v>113</v>
      </c>
      <c r="K43" s="3">
        <f t="shared" si="12"/>
        <v>149</v>
      </c>
      <c r="L43" s="3">
        <f t="shared" si="7"/>
        <v>262</v>
      </c>
      <c r="M43" s="14"/>
      <c r="Q43" s="4"/>
    </row>
    <row r="44" spans="1:17" ht="12.75" customHeight="1">
      <c r="A44" s="6" t="s">
        <v>18</v>
      </c>
      <c r="B44" s="3">
        <f t="shared" si="8"/>
        <v>0</v>
      </c>
      <c r="C44" s="3">
        <v>0</v>
      </c>
      <c r="D44" s="3">
        <f t="shared" si="6"/>
        <v>0</v>
      </c>
      <c r="F44" s="3">
        <f t="shared" si="9"/>
        <v>0</v>
      </c>
      <c r="G44" s="3">
        <f t="shared" si="9"/>
        <v>0</v>
      </c>
      <c r="H44" s="3">
        <f t="shared" si="10"/>
        <v>0</v>
      </c>
      <c r="I44" s="3"/>
      <c r="J44" s="3">
        <f t="shared" si="11"/>
        <v>23</v>
      </c>
      <c r="K44" s="3">
        <f t="shared" si="12"/>
        <v>20</v>
      </c>
      <c r="L44" s="3">
        <f t="shared" si="7"/>
        <v>43</v>
      </c>
      <c r="M44" s="14"/>
      <c r="Q44" s="4"/>
    </row>
    <row r="45" spans="1:17" ht="15" customHeight="1">
      <c r="A45" s="6" t="s">
        <v>17</v>
      </c>
      <c r="B45" s="3">
        <f t="shared" si="8"/>
        <v>0</v>
      </c>
      <c r="C45" s="4">
        <v>0</v>
      </c>
      <c r="D45" s="3">
        <f t="shared" si="6"/>
        <v>0</v>
      </c>
      <c r="F45" s="3">
        <f t="shared" si="9"/>
        <v>0</v>
      </c>
      <c r="G45" s="3">
        <f t="shared" si="9"/>
        <v>0</v>
      </c>
      <c r="H45" s="3">
        <f t="shared" si="10"/>
        <v>0</v>
      </c>
      <c r="I45" s="3"/>
      <c r="J45" s="4">
        <f t="shared" si="11"/>
        <v>0</v>
      </c>
      <c r="K45" s="3">
        <f t="shared" si="12"/>
        <v>0</v>
      </c>
      <c r="L45" s="3">
        <f t="shared" si="7"/>
        <v>0</v>
      </c>
      <c r="M45" s="22"/>
      <c r="Q45" s="4"/>
    </row>
    <row r="46" spans="1:17" ht="15" customHeight="1">
      <c r="A46" s="53" t="s">
        <v>6</v>
      </c>
      <c r="B46" s="42">
        <f>SUM(B35:B45)</f>
        <v>39381</v>
      </c>
      <c r="C46" s="42">
        <f>SUM(C35:C45)</f>
        <v>59256</v>
      </c>
      <c r="D46" s="42">
        <f>SUM(D35:D45)</f>
        <v>98637</v>
      </c>
      <c r="E46" s="76"/>
      <c r="F46" s="42">
        <f>SUM(F35:F45)</f>
        <v>82284</v>
      </c>
      <c r="G46" s="42">
        <f>SUM(G35:G45)</f>
        <v>121975</v>
      </c>
      <c r="H46" s="42">
        <f>SUM(H35:H45)</f>
        <v>204259</v>
      </c>
      <c r="I46" s="42"/>
      <c r="J46" s="42">
        <f>SUM(J35:J45)</f>
        <v>117648</v>
      </c>
      <c r="K46" s="42">
        <f>SUM(K35:K45)</f>
        <v>171902</v>
      </c>
      <c r="L46" s="42">
        <f>SUM(L35:L45)</f>
        <v>289550</v>
      </c>
      <c r="Q46" s="66"/>
    </row>
    <row r="47" ht="24" customHeight="1">
      <c r="Q47" s="1"/>
    </row>
    <row r="48" ht="12.75">
      <c r="Q48" s="1"/>
    </row>
    <row r="49" ht="12.75">
      <c r="Q49" s="1"/>
    </row>
    <row r="50" ht="12.75">
      <c r="Q50" s="1"/>
    </row>
    <row r="51" ht="12.75">
      <c r="Q51" s="1"/>
    </row>
    <row r="52" ht="12.75">
      <c r="Q52" s="1"/>
    </row>
    <row r="53" ht="12.75">
      <c r="Q53" s="1"/>
    </row>
    <row r="54" ht="12.75">
      <c r="Q54" s="1"/>
    </row>
    <row r="55" ht="12.75">
      <c r="Q55" s="1"/>
    </row>
    <row r="56" ht="12.75">
      <c r="Q56" s="1"/>
    </row>
    <row r="57" ht="12.75">
      <c r="Q57" s="1"/>
    </row>
    <row r="58" ht="12.75">
      <c r="Q58" s="1"/>
    </row>
  </sheetData>
  <mergeCells count="5">
    <mergeCell ref="A1:N1"/>
    <mergeCell ref="F4:H4"/>
    <mergeCell ref="J4:L4"/>
    <mergeCell ref="B4:D4"/>
    <mergeCell ref="A3:L3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F42" sqref="F42"/>
    </sheetView>
  </sheetViews>
  <sheetFormatPr defaultColWidth="9.140625" defaultRowHeight="12.75"/>
  <cols>
    <col min="1" max="1" width="21.421875" style="0" customWidth="1"/>
    <col min="2" max="2" width="6.421875" style="0" customWidth="1"/>
    <col min="3" max="3" width="4.421875" style="0" customWidth="1"/>
    <col min="4" max="4" width="0.9921875" style="0" customWidth="1"/>
    <col min="5" max="5" width="6.8515625" style="0" customWidth="1"/>
    <col min="6" max="6" width="4.7109375" style="0" customWidth="1"/>
    <col min="7" max="7" width="1.1484375" style="0" customWidth="1"/>
    <col min="8" max="8" width="6.140625" style="0" customWidth="1"/>
    <col min="9" max="9" width="3.57421875" style="0" bestFit="1" customWidth="1"/>
    <col min="10" max="10" width="0.9921875" style="0" customWidth="1"/>
    <col min="11" max="11" width="5.8515625" style="0" bestFit="1" customWidth="1"/>
    <col min="12" max="12" width="4.28125" style="0" customWidth="1"/>
    <col min="13" max="13" width="0.85546875" style="0" customWidth="1"/>
    <col min="14" max="14" width="5.421875" style="0" customWidth="1"/>
    <col min="15" max="15" width="5.140625" style="0" customWidth="1"/>
    <col min="16" max="16" width="1.1484375" style="0" customWidth="1"/>
    <col min="17" max="17" width="6.421875" style="0" customWidth="1"/>
    <col min="18" max="18" width="3.57421875" style="0" bestFit="1" customWidth="1"/>
  </cols>
  <sheetData>
    <row r="1" spans="1:18" ht="27.75" customHeight="1">
      <c r="A1" s="95" t="s">
        <v>135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97"/>
    </row>
    <row r="2" spans="1:18" ht="12.75" customHeight="1">
      <c r="A2" s="7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5"/>
      <c r="R2" s="15"/>
    </row>
    <row r="3" spans="1:18" ht="27.75" customHeight="1">
      <c r="A3" s="95" t="s">
        <v>134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7"/>
    </row>
    <row r="4" spans="1:18" ht="15.75" customHeight="1">
      <c r="A4" s="33" t="s">
        <v>7</v>
      </c>
      <c r="B4" s="101" t="s">
        <v>12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33"/>
      <c r="Q4" s="101" t="s">
        <v>50</v>
      </c>
      <c r="R4" s="101"/>
    </row>
    <row r="5" spans="1:18" ht="12.75">
      <c r="A5" s="48"/>
      <c r="B5" s="104" t="s">
        <v>112</v>
      </c>
      <c r="C5" s="105"/>
      <c r="D5" s="45"/>
      <c r="E5" s="102" t="s">
        <v>14</v>
      </c>
      <c r="F5" s="102"/>
      <c r="G5" s="45"/>
      <c r="H5" s="102" t="s">
        <v>15</v>
      </c>
      <c r="I5" s="102"/>
      <c r="J5" s="45"/>
      <c r="K5" s="102" t="s">
        <v>16</v>
      </c>
      <c r="L5" s="102"/>
      <c r="M5" s="45"/>
      <c r="N5" s="102" t="s">
        <v>28</v>
      </c>
      <c r="O5" s="103"/>
      <c r="P5" s="48"/>
      <c r="Q5" s="48"/>
      <c r="R5" s="48"/>
    </row>
    <row r="6" spans="1:18" ht="12.75" customHeight="1">
      <c r="A6" s="35"/>
      <c r="B6" s="36" t="s">
        <v>8</v>
      </c>
      <c r="C6" s="36" t="s">
        <v>9</v>
      </c>
      <c r="D6" s="36"/>
      <c r="E6" s="36" t="s">
        <v>8</v>
      </c>
      <c r="F6" s="36" t="s">
        <v>9</v>
      </c>
      <c r="G6" s="36"/>
      <c r="H6" s="36" t="s">
        <v>8</v>
      </c>
      <c r="I6" s="36" t="s">
        <v>9</v>
      </c>
      <c r="J6" s="36"/>
      <c r="K6" s="36" t="s">
        <v>8</v>
      </c>
      <c r="L6" s="36" t="s">
        <v>9</v>
      </c>
      <c r="M6" s="36"/>
      <c r="N6" s="36" t="s">
        <v>8</v>
      </c>
      <c r="O6" s="36" t="s">
        <v>9</v>
      </c>
      <c r="P6" s="36"/>
      <c r="Q6" s="36" t="s">
        <v>8</v>
      </c>
      <c r="R6" s="36" t="s">
        <v>9</v>
      </c>
    </row>
    <row r="7" spans="1:18" ht="27" customHeight="1">
      <c r="A7" s="47" t="s">
        <v>30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2.75">
      <c r="A8" s="6" t="s">
        <v>27</v>
      </c>
      <c r="B8" s="3">
        <v>22748</v>
      </c>
      <c r="C8" s="3">
        <f>(B8/$B$19)*100</f>
        <v>34.37811697143721</v>
      </c>
      <c r="D8" s="3"/>
      <c r="E8" s="3">
        <v>7900</v>
      </c>
      <c r="F8" s="3">
        <f>(E8/$E$19)*100</f>
        <v>36.056595162026476</v>
      </c>
      <c r="G8" s="3"/>
      <c r="H8" s="3">
        <v>3592</v>
      </c>
      <c r="I8" s="3">
        <f>(H8/$H$19)*100</f>
        <v>43.58694333211989</v>
      </c>
      <c r="J8" s="3"/>
      <c r="K8" s="3">
        <v>292</v>
      </c>
      <c r="L8" s="3">
        <f>(K8/$K$19)*100</f>
        <v>56.92007797270955</v>
      </c>
      <c r="M8" s="3"/>
      <c r="N8" s="3">
        <v>0</v>
      </c>
      <c r="O8" s="3">
        <v>0</v>
      </c>
      <c r="P8" s="3"/>
      <c r="Q8" s="3">
        <f>B8+E8+H8+K8+N8</f>
        <v>34532</v>
      </c>
      <c r="R8" s="3">
        <f>(Q8/$Q$19)*100</f>
        <v>35.66102815126918</v>
      </c>
    </row>
    <row r="9" spans="1:18" ht="12.75" customHeight="1">
      <c r="A9" s="6" t="s">
        <v>26</v>
      </c>
      <c r="B9" s="3">
        <v>15058</v>
      </c>
      <c r="C9" s="3">
        <f aca="true" t="shared" si="0" ref="C9:C18">(B9/$B$19)*100</f>
        <v>22.756536194650142</v>
      </c>
      <c r="D9" s="3"/>
      <c r="E9" s="3">
        <v>4391</v>
      </c>
      <c r="F9" s="3">
        <f aca="true" t="shared" si="1" ref="F9:F18">(E9/$E$19)*100</f>
        <v>20.04107713372889</v>
      </c>
      <c r="G9" s="3"/>
      <c r="H9" s="3">
        <v>1567</v>
      </c>
      <c r="I9" s="3">
        <f aca="true" t="shared" si="2" ref="I9:I18">(H9/$H$19)*100</f>
        <v>19.014682684140276</v>
      </c>
      <c r="J9" s="3"/>
      <c r="K9" s="3">
        <v>143</v>
      </c>
      <c r="L9" s="3">
        <f aca="true" t="shared" si="3" ref="L9:L18">(K9/$K$19)*100</f>
        <v>27.87524366471735</v>
      </c>
      <c r="M9" s="3"/>
      <c r="N9" s="3">
        <v>0</v>
      </c>
      <c r="O9" s="3">
        <v>0</v>
      </c>
      <c r="P9" s="3"/>
      <c r="Q9" s="3">
        <f aca="true" t="shared" si="4" ref="Q9:Q18">B9+E9+H9+K9+N9</f>
        <v>21159</v>
      </c>
      <c r="R9" s="3">
        <f aca="true" t="shared" si="5" ref="R9:R18">(Q9/$Q$19)*100</f>
        <v>21.85079620794349</v>
      </c>
    </row>
    <row r="10" spans="1:18" ht="12.75">
      <c r="A10" s="6" t="s">
        <v>25</v>
      </c>
      <c r="B10" s="3">
        <v>22915</v>
      </c>
      <c r="C10" s="3">
        <f t="shared" si="0"/>
        <v>34.63049720417107</v>
      </c>
      <c r="D10" s="3"/>
      <c r="E10" s="3">
        <v>6918</v>
      </c>
      <c r="F10" s="3">
        <f t="shared" si="1"/>
        <v>31.574623459607487</v>
      </c>
      <c r="G10" s="3"/>
      <c r="H10" s="3">
        <v>2143</v>
      </c>
      <c r="I10" s="3">
        <f t="shared" si="2"/>
        <v>26.00412571289892</v>
      </c>
      <c r="J10" s="3"/>
      <c r="K10" s="3">
        <v>62</v>
      </c>
      <c r="L10" s="3">
        <f t="shared" si="3"/>
        <v>12.085769980506821</v>
      </c>
      <c r="M10" s="3"/>
      <c r="N10" s="3">
        <v>0</v>
      </c>
      <c r="O10" s="3">
        <v>0</v>
      </c>
      <c r="P10" s="3"/>
      <c r="Q10" s="3">
        <f t="shared" si="4"/>
        <v>32038</v>
      </c>
      <c r="R10" s="3">
        <f t="shared" si="5"/>
        <v>33.085486502674684</v>
      </c>
    </row>
    <row r="11" spans="1:18" ht="12.75">
      <c r="A11" s="6" t="s">
        <v>24</v>
      </c>
      <c r="B11" s="3">
        <v>3847</v>
      </c>
      <c r="C11" s="3">
        <f t="shared" si="0"/>
        <v>5.813812906150824</v>
      </c>
      <c r="D11" s="3"/>
      <c r="E11" s="3">
        <v>2193</v>
      </c>
      <c r="F11" s="3">
        <f t="shared" si="1"/>
        <v>10.009128251939753</v>
      </c>
      <c r="G11" s="3"/>
      <c r="H11" s="3">
        <v>792</v>
      </c>
      <c r="I11" s="3">
        <f t="shared" si="2"/>
        <v>9.610484164543138</v>
      </c>
      <c r="J11" s="3"/>
      <c r="K11" s="3">
        <v>13</v>
      </c>
      <c r="L11" s="3">
        <v>3</v>
      </c>
      <c r="M11" s="3"/>
      <c r="N11" s="3">
        <v>0</v>
      </c>
      <c r="O11" s="3">
        <v>0</v>
      </c>
      <c r="P11" s="3"/>
      <c r="Q11" s="3">
        <f t="shared" si="4"/>
        <v>6845</v>
      </c>
      <c r="R11" s="3">
        <f t="shared" si="5"/>
        <v>7.068798149410331</v>
      </c>
    </row>
    <row r="12" spans="1:18" ht="12.75">
      <c r="A12" s="6" t="s">
        <v>23</v>
      </c>
      <c r="B12" s="3">
        <v>733</v>
      </c>
      <c r="C12" s="3">
        <f t="shared" si="0"/>
        <v>1.1077527580474535</v>
      </c>
      <c r="D12" s="3"/>
      <c r="E12" s="3">
        <v>301</v>
      </c>
      <c r="F12" s="3">
        <v>2</v>
      </c>
      <c r="G12" s="3"/>
      <c r="H12" s="3">
        <v>112</v>
      </c>
      <c r="I12" s="3">
        <f t="shared" si="2"/>
        <v>1.35905836670307</v>
      </c>
      <c r="J12" s="3"/>
      <c r="K12" s="3">
        <v>1</v>
      </c>
      <c r="L12" s="3">
        <f t="shared" si="3"/>
        <v>0.1949317738791423</v>
      </c>
      <c r="M12" s="3"/>
      <c r="N12" s="3">
        <v>0</v>
      </c>
      <c r="O12" s="3">
        <v>0</v>
      </c>
      <c r="P12" s="3"/>
      <c r="Q12" s="3">
        <f t="shared" si="4"/>
        <v>1147</v>
      </c>
      <c r="R12" s="3">
        <v>1</v>
      </c>
    </row>
    <row r="13" spans="1:18" ht="12.75">
      <c r="A13" s="6" t="s">
        <v>22</v>
      </c>
      <c r="B13" s="3">
        <v>328</v>
      </c>
      <c r="C13" s="3">
        <v>1</v>
      </c>
      <c r="D13" s="3"/>
      <c r="E13" s="3">
        <v>77</v>
      </c>
      <c r="F13" s="3">
        <f t="shared" si="1"/>
        <v>0.3514376996805112</v>
      </c>
      <c r="G13" s="3"/>
      <c r="H13" s="3">
        <v>19</v>
      </c>
      <c r="I13" s="3">
        <f t="shared" si="2"/>
        <v>0.23055454435141365</v>
      </c>
      <c r="J13" s="3"/>
      <c r="K13" s="3">
        <v>1</v>
      </c>
      <c r="L13" s="3">
        <f t="shared" si="3"/>
        <v>0.1949317738791423</v>
      </c>
      <c r="M13" s="3"/>
      <c r="N13" s="3">
        <v>0</v>
      </c>
      <c r="O13" s="3">
        <v>0</v>
      </c>
      <c r="P13" s="3"/>
      <c r="Q13" s="3">
        <f t="shared" si="4"/>
        <v>425</v>
      </c>
      <c r="R13" s="3">
        <v>1</v>
      </c>
    </row>
    <row r="14" spans="1:18" ht="12.75">
      <c r="A14" s="6" t="s">
        <v>21</v>
      </c>
      <c r="B14" s="3">
        <v>229</v>
      </c>
      <c r="C14" s="3">
        <f t="shared" si="0"/>
        <v>0.34607828320991385</v>
      </c>
      <c r="D14" s="3"/>
      <c r="E14" s="3">
        <v>57</v>
      </c>
      <c r="F14" s="3">
        <f t="shared" si="1"/>
        <v>0.2601551802829758</v>
      </c>
      <c r="G14" s="3"/>
      <c r="H14" s="3">
        <v>8</v>
      </c>
      <c r="I14" s="3">
        <f t="shared" si="2"/>
        <v>0.09707559762164786</v>
      </c>
      <c r="J14" s="3"/>
      <c r="K14" s="3">
        <v>0</v>
      </c>
      <c r="L14" s="3">
        <f t="shared" si="3"/>
        <v>0</v>
      </c>
      <c r="M14" s="3"/>
      <c r="N14" s="3">
        <v>0</v>
      </c>
      <c r="O14" s="3">
        <v>0</v>
      </c>
      <c r="P14" s="3"/>
      <c r="Q14" s="3">
        <f t="shared" si="4"/>
        <v>294</v>
      </c>
      <c r="R14" s="3">
        <f t="shared" si="5"/>
        <v>0.30361236755684984</v>
      </c>
    </row>
    <row r="15" spans="1:18" ht="12.75">
      <c r="A15" s="6" t="s">
        <v>20</v>
      </c>
      <c r="B15" s="3">
        <v>147</v>
      </c>
      <c r="C15" s="3">
        <f t="shared" si="0"/>
        <v>0.22215505516094908</v>
      </c>
      <c r="D15" s="3"/>
      <c r="E15" s="3">
        <v>28</v>
      </c>
      <c r="F15" s="3">
        <f t="shared" si="1"/>
        <v>0.12779552715654952</v>
      </c>
      <c r="G15" s="3"/>
      <c r="H15" s="3">
        <v>6</v>
      </c>
      <c r="I15" s="3">
        <f t="shared" si="2"/>
        <v>0.0728066982162359</v>
      </c>
      <c r="J15" s="3"/>
      <c r="K15" s="3">
        <v>1</v>
      </c>
      <c r="L15" s="3">
        <f t="shared" si="3"/>
        <v>0.1949317738791423</v>
      </c>
      <c r="M15" s="3"/>
      <c r="N15" s="3">
        <v>0</v>
      </c>
      <c r="O15" s="3">
        <v>0</v>
      </c>
      <c r="P15" s="3"/>
      <c r="Q15" s="3">
        <f t="shared" si="4"/>
        <v>182</v>
      </c>
      <c r="R15" s="3">
        <f t="shared" si="5"/>
        <v>0.1879505132494785</v>
      </c>
    </row>
    <row r="16" spans="1:18" ht="12.75">
      <c r="A16" s="6" t="s">
        <v>19</v>
      </c>
      <c r="B16" s="3">
        <v>148</v>
      </c>
      <c r="C16" s="3">
        <f t="shared" si="0"/>
        <v>0.223666314039595</v>
      </c>
      <c r="D16" s="3"/>
      <c r="E16" s="3">
        <v>37</v>
      </c>
      <c r="F16" s="3">
        <f t="shared" si="1"/>
        <v>0.16887266088544045</v>
      </c>
      <c r="G16" s="3"/>
      <c r="H16" s="3">
        <v>1</v>
      </c>
      <c r="I16" s="3">
        <f t="shared" si="2"/>
        <v>0.012134449702705982</v>
      </c>
      <c r="J16" s="3"/>
      <c r="K16" s="3">
        <v>0</v>
      </c>
      <c r="L16" s="3">
        <f t="shared" si="3"/>
        <v>0</v>
      </c>
      <c r="M16" s="3"/>
      <c r="N16" s="3">
        <v>0</v>
      </c>
      <c r="O16" s="3">
        <v>0</v>
      </c>
      <c r="P16" s="3"/>
      <c r="Q16" s="3">
        <f t="shared" si="4"/>
        <v>186</v>
      </c>
      <c r="R16" s="3">
        <f t="shared" si="5"/>
        <v>0.19208129376045605</v>
      </c>
    </row>
    <row r="17" spans="1:18" ht="12.75">
      <c r="A17" s="6" t="s">
        <v>18</v>
      </c>
      <c r="B17" s="3">
        <v>17</v>
      </c>
      <c r="C17" s="3">
        <f t="shared" si="0"/>
        <v>0.025691400936980503</v>
      </c>
      <c r="D17" s="3"/>
      <c r="E17" s="3">
        <v>8</v>
      </c>
      <c r="F17" s="3">
        <f t="shared" si="1"/>
        <v>0.03651300775901415</v>
      </c>
      <c r="G17" s="3"/>
      <c r="H17" s="3">
        <v>1</v>
      </c>
      <c r="I17" s="3">
        <f t="shared" si="2"/>
        <v>0.012134449702705982</v>
      </c>
      <c r="J17" s="3"/>
      <c r="K17" s="3">
        <v>0</v>
      </c>
      <c r="L17" s="3">
        <f t="shared" si="3"/>
        <v>0</v>
      </c>
      <c r="M17" s="3"/>
      <c r="N17" s="3">
        <v>0</v>
      </c>
      <c r="O17" s="3">
        <v>0</v>
      </c>
      <c r="P17" s="3"/>
      <c r="Q17" s="3">
        <f t="shared" si="4"/>
        <v>26</v>
      </c>
      <c r="R17" s="3">
        <f t="shared" si="5"/>
        <v>0.026850073321354067</v>
      </c>
    </row>
    <row r="18" spans="1:18" ht="12.75">
      <c r="A18" s="6" t="s">
        <v>17</v>
      </c>
      <c r="B18" s="3">
        <v>0</v>
      </c>
      <c r="C18" s="3">
        <f t="shared" si="0"/>
        <v>0</v>
      </c>
      <c r="D18" s="3"/>
      <c r="E18" s="3">
        <v>0</v>
      </c>
      <c r="F18" s="3">
        <f t="shared" si="1"/>
        <v>0</v>
      </c>
      <c r="G18" s="3"/>
      <c r="H18" s="3">
        <v>0</v>
      </c>
      <c r="I18" s="3">
        <f t="shared" si="2"/>
        <v>0</v>
      </c>
      <c r="J18" s="3"/>
      <c r="K18" s="3">
        <v>0</v>
      </c>
      <c r="L18" s="3">
        <f t="shared" si="3"/>
        <v>0</v>
      </c>
      <c r="M18" s="3"/>
      <c r="N18" s="3">
        <v>0</v>
      </c>
      <c r="O18" s="3">
        <v>0</v>
      </c>
      <c r="P18" s="3"/>
      <c r="Q18" s="3">
        <f t="shared" si="4"/>
        <v>0</v>
      </c>
      <c r="R18" s="3">
        <f t="shared" si="5"/>
        <v>0</v>
      </c>
    </row>
    <row r="19" spans="1:18" ht="12.75">
      <c r="A19" s="54" t="s">
        <v>6</v>
      </c>
      <c r="B19" s="4">
        <f>SUM(B8:B18)</f>
        <v>66170</v>
      </c>
      <c r="C19" s="4">
        <v>100</v>
      </c>
      <c r="D19" s="4"/>
      <c r="E19" s="4">
        <f>SUM(E8:E18)</f>
        <v>21910</v>
      </c>
      <c r="F19" s="4">
        <v>100</v>
      </c>
      <c r="G19" s="4"/>
      <c r="H19" s="4">
        <f>SUM(H8:H18)</f>
        <v>8241</v>
      </c>
      <c r="I19" s="4">
        <f>SUM(I8:I18)</f>
        <v>100</v>
      </c>
      <c r="J19" s="4"/>
      <c r="K19" s="4">
        <f>SUM(K8:K18)</f>
        <v>513</v>
      </c>
      <c r="L19" s="4">
        <v>100</v>
      </c>
      <c r="M19" s="4"/>
      <c r="N19" s="4">
        <f>SUM(N8:N18)</f>
        <v>0</v>
      </c>
      <c r="O19" s="4">
        <v>0</v>
      </c>
      <c r="P19" s="4"/>
      <c r="Q19" s="4">
        <f>SUM(Q8:Q18)</f>
        <v>96834</v>
      </c>
      <c r="R19" s="4">
        <v>100</v>
      </c>
    </row>
    <row r="20" spans="1:18" ht="12.75" customHeight="1">
      <c r="A20" s="54"/>
      <c r="B20" s="4"/>
      <c r="C20" s="4"/>
      <c r="D20" s="4"/>
      <c r="E20" s="4"/>
      <c r="F20" s="4"/>
      <c r="G20" s="48"/>
      <c r="H20" s="48"/>
      <c r="I20" s="48"/>
      <c r="J20" s="4"/>
      <c r="K20" s="4"/>
      <c r="L20" s="4"/>
      <c r="M20" s="4"/>
      <c r="N20" s="4"/>
      <c r="O20" s="4"/>
      <c r="P20" s="4"/>
      <c r="Q20" s="48"/>
      <c r="R20" s="48"/>
    </row>
    <row r="21" spans="1:18" ht="25.5" customHeight="1">
      <c r="A21" s="47" t="s">
        <v>111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>
      <c r="A22" s="6" t="s">
        <v>27</v>
      </c>
      <c r="B22" s="3">
        <v>60549</v>
      </c>
      <c r="C22" s="3">
        <f>(B22/$B$33)*100</f>
        <v>49.94267426610688</v>
      </c>
      <c r="D22" s="3"/>
      <c r="E22" s="3">
        <v>30777</v>
      </c>
      <c r="F22" s="3">
        <f aca="true" t="shared" si="6" ref="F22:F32">E22/$E$33*100</f>
        <v>59.17402088019842</v>
      </c>
      <c r="G22" s="3"/>
      <c r="H22" s="3">
        <v>11567</v>
      </c>
      <c r="I22" s="3">
        <v>66</v>
      </c>
      <c r="J22" s="3"/>
      <c r="K22" s="3">
        <v>1383</v>
      </c>
      <c r="L22" s="3">
        <v>78</v>
      </c>
      <c r="M22" s="3"/>
      <c r="N22" s="3">
        <v>0</v>
      </c>
      <c r="O22" s="3">
        <v>0</v>
      </c>
      <c r="P22" s="3"/>
      <c r="Q22" s="3">
        <f>B22+E22+H22+K22+N22</f>
        <v>104276</v>
      </c>
      <c r="R22" s="3">
        <f aca="true" t="shared" si="7" ref="R22:R32">Q22/$Q$33*100</f>
        <v>54.10863654289213</v>
      </c>
    </row>
    <row r="23" spans="1:18" ht="12.75">
      <c r="A23" s="6" t="s">
        <v>26</v>
      </c>
      <c r="B23" s="3">
        <v>42020</v>
      </c>
      <c r="C23" s="3">
        <f aca="true" t="shared" si="8" ref="C23:C32">B23/$B$33*100</f>
        <v>34.65938616099046</v>
      </c>
      <c r="D23" s="3"/>
      <c r="E23" s="3">
        <v>15354</v>
      </c>
      <c r="F23" s="3">
        <v>29</v>
      </c>
      <c r="G23" s="3"/>
      <c r="H23" s="3">
        <v>4729</v>
      </c>
      <c r="I23" s="3">
        <f aca="true" t="shared" si="9" ref="I23:I32">H23/$H$33*100</f>
        <v>26.720533393603795</v>
      </c>
      <c r="J23" s="3"/>
      <c r="K23" s="3">
        <v>325</v>
      </c>
      <c r="L23" s="3">
        <v>19</v>
      </c>
      <c r="M23" s="3"/>
      <c r="N23" s="3">
        <v>0</v>
      </c>
      <c r="O23" s="3">
        <v>0</v>
      </c>
      <c r="P23" s="3"/>
      <c r="Q23" s="3">
        <f aca="true" t="shared" si="10" ref="Q23:Q32">B23+E23+H23+K23+N23</f>
        <v>62428</v>
      </c>
      <c r="R23" s="3">
        <v>33</v>
      </c>
    </row>
    <row r="24" spans="1:18" ht="12.75">
      <c r="A24" s="6" t="s">
        <v>25</v>
      </c>
      <c r="B24" s="3">
        <v>14297</v>
      </c>
      <c r="C24" s="3">
        <f t="shared" si="8"/>
        <v>11.792604567912436</v>
      </c>
      <c r="D24" s="3"/>
      <c r="E24" s="3">
        <v>4453</v>
      </c>
      <c r="F24" s="3">
        <f t="shared" si="6"/>
        <v>8.56165042010344</v>
      </c>
      <c r="G24" s="3"/>
      <c r="H24" s="3">
        <v>1134</v>
      </c>
      <c r="I24" s="3">
        <v>6</v>
      </c>
      <c r="J24" s="3"/>
      <c r="K24" s="3">
        <v>51</v>
      </c>
      <c r="L24" s="3">
        <v>3</v>
      </c>
      <c r="M24" s="3"/>
      <c r="N24" s="3">
        <v>0</v>
      </c>
      <c r="O24" s="3">
        <v>0</v>
      </c>
      <c r="P24" s="3"/>
      <c r="Q24" s="3">
        <f t="shared" si="10"/>
        <v>19935</v>
      </c>
      <c r="R24" s="3">
        <f t="shared" si="7"/>
        <v>10.344237115755828</v>
      </c>
    </row>
    <row r="25" spans="1:18" ht="12.75">
      <c r="A25" s="6" t="s">
        <v>24</v>
      </c>
      <c r="B25" s="3">
        <v>2787</v>
      </c>
      <c r="C25" s="3">
        <f t="shared" si="8"/>
        <v>2.298803170649224</v>
      </c>
      <c r="D25" s="3"/>
      <c r="E25" s="3">
        <v>870</v>
      </c>
      <c r="F25" s="3">
        <f t="shared" si="6"/>
        <v>1.6727230778104631</v>
      </c>
      <c r="G25" s="3"/>
      <c r="H25" s="3">
        <v>172</v>
      </c>
      <c r="I25" s="3">
        <f t="shared" si="9"/>
        <v>0.9718612272573172</v>
      </c>
      <c r="J25" s="3"/>
      <c r="K25" s="3">
        <v>4</v>
      </c>
      <c r="L25" s="3">
        <f aca="true" t="shared" si="11" ref="L25:L32">(K25/$K$33)*100</f>
        <v>0.22598870056497175</v>
      </c>
      <c r="M25" s="3"/>
      <c r="N25" s="3">
        <v>0</v>
      </c>
      <c r="O25" s="3">
        <v>0</v>
      </c>
      <c r="P25" s="3"/>
      <c r="Q25" s="3">
        <f t="shared" si="10"/>
        <v>3833</v>
      </c>
      <c r="R25" s="3">
        <f t="shared" si="7"/>
        <v>1.988937088773117</v>
      </c>
    </row>
    <row r="26" spans="1:18" ht="12.75">
      <c r="A26" s="6" t="s">
        <v>23</v>
      </c>
      <c r="B26" s="3">
        <v>858</v>
      </c>
      <c r="C26" s="3">
        <f t="shared" si="8"/>
        <v>0.7077047436013758</v>
      </c>
      <c r="D26" s="3"/>
      <c r="E26" s="3">
        <v>283</v>
      </c>
      <c r="F26" s="3">
        <f t="shared" si="6"/>
        <v>0.5441156678394955</v>
      </c>
      <c r="G26" s="3"/>
      <c r="H26" s="3">
        <v>52</v>
      </c>
      <c r="I26" s="3">
        <f t="shared" si="9"/>
        <v>0.2938185105661657</v>
      </c>
      <c r="J26" s="3"/>
      <c r="K26" s="3">
        <v>4</v>
      </c>
      <c r="L26" s="3">
        <f t="shared" si="11"/>
        <v>0.22598870056497175</v>
      </c>
      <c r="M26" s="3"/>
      <c r="N26" s="3">
        <v>0</v>
      </c>
      <c r="O26" s="3">
        <v>0</v>
      </c>
      <c r="P26" s="3"/>
      <c r="Q26" s="3">
        <f t="shared" si="10"/>
        <v>1197</v>
      </c>
      <c r="R26" s="3">
        <f t="shared" si="7"/>
        <v>0.6211212353930136</v>
      </c>
    </row>
    <row r="27" spans="1:18" ht="12.75">
      <c r="A27" s="6" t="s">
        <v>22</v>
      </c>
      <c r="B27" s="3">
        <v>390</v>
      </c>
      <c r="C27" s="3">
        <f t="shared" si="8"/>
        <v>0.32168397436426177</v>
      </c>
      <c r="D27" s="3"/>
      <c r="E27" s="3">
        <v>148</v>
      </c>
      <c r="F27" s="3">
        <f t="shared" si="6"/>
        <v>0.28455519024821674</v>
      </c>
      <c r="G27" s="3"/>
      <c r="H27" s="3">
        <v>27</v>
      </c>
      <c r="I27" s="3">
        <f t="shared" si="9"/>
        <v>0.1525596112555091</v>
      </c>
      <c r="J27" s="3"/>
      <c r="K27" s="3">
        <v>1</v>
      </c>
      <c r="L27" s="3">
        <f t="shared" si="11"/>
        <v>0.05649717514124294</v>
      </c>
      <c r="M27" s="3"/>
      <c r="N27" s="3">
        <v>0</v>
      </c>
      <c r="O27" s="3">
        <v>0</v>
      </c>
      <c r="P27" s="3"/>
      <c r="Q27" s="3">
        <f t="shared" si="10"/>
        <v>566</v>
      </c>
      <c r="R27" s="3">
        <f t="shared" si="7"/>
        <v>0.29369642375308747</v>
      </c>
    </row>
    <row r="28" spans="1:18" ht="12.75">
      <c r="A28" s="6" t="s">
        <v>21</v>
      </c>
      <c r="B28" s="3">
        <v>198</v>
      </c>
      <c r="C28" s="3">
        <f t="shared" si="8"/>
        <v>0.1633164792926252</v>
      </c>
      <c r="D28" s="3"/>
      <c r="E28" s="3">
        <v>66</v>
      </c>
      <c r="F28" s="3">
        <f t="shared" si="6"/>
        <v>0.12689623348906962</v>
      </c>
      <c r="G28" s="3"/>
      <c r="H28" s="3">
        <v>9</v>
      </c>
      <c r="I28" s="3">
        <f t="shared" si="9"/>
        <v>0.050853203751836364</v>
      </c>
      <c r="J28" s="3"/>
      <c r="K28" s="3">
        <v>2</v>
      </c>
      <c r="L28" s="3">
        <f t="shared" si="11"/>
        <v>0.11299435028248588</v>
      </c>
      <c r="M28" s="3"/>
      <c r="N28" s="3">
        <v>0</v>
      </c>
      <c r="O28" s="3">
        <v>0</v>
      </c>
      <c r="P28" s="3"/>
      <c r="Q28" s="3">
        <f t="shared" si="10"/>
        <v>275</v>
      </c>
      <c r="R28" s="3">
        <f t="shared" si="7"/>
        <v>0.14269702567508666</v>
      </c>
    </row>
    <row r="29" spans="1:18" ht="12.75">
      <c r="A29" s="6" t="s">
        <v>20</v>
      </c>
      <c r="B29" s="3">
        <v>77</v>
      </c>
      <c r="C29" s="3">
        <f t="shared" si="8"/>
        <v>0.06351196416935424</v>
      </c>
      <c r="D29" s="3"/>
      <c r="E29" s="3">
        <v>31</v>
      </c>
      <c r="F29" s="3">
        <f t="shared" si="6"/>
        <v>0.05960277633577512</v>
      </c>
      <c r="G29" s="3"/>
      <c r="H29" s="3">
        <v>5</v>
      </c>
      <c r="I29" s="3">
        <f t="shared" si="9"/>
        <v>0.028251779862131315</v>
      </c>
      <c r="J29" s="3"/>
      <c r="K29" s="3">
        <v>0</v>
      </c>
      <c r="L29" s="3">
        <f t="shared" si="11"/>
        <v>0</v>
      </c>
      <c r="M29" s="3"/>
      <c r="N29" s="3">
        <v>0</v>
      </c>
      <c r="O29" s="3">
        <v>0</v>
      </c>
      <c r="P29" s="3"/>
      <c r="Q29" s="3">
        <f t="shared" si="10"/>
        <v>113</v>
      </c>
      <c r="R29" s="3">
        <f t="shared" si="7"/>
        <v>0.05863550509558106</v>
      </c>
    </row>
    <row r="30" spans="1:18" ht="12.75">
      <c r="A30" s="6" t="s">
        <v>19</v>
      </c>
      <c r="B30" s="3">
        <v>50</v>
      </c>
      <c r="C30" s="3">
        <f t="shared" si="8"/>
        <v>0.04124153517490535</v>
      </c>
      <c r="D30" s="3"/>
      <c r="E30" s="3">
        <v>24</v>
      </c>
      <c r="F30" s="3">
        <f t="shared" si="6"/>
        <v>0.04614408490511623</v>
      </c>
      <c r="G30" s="3"/>
      <c r="H30" s="3">
        <v>2</v>
      </c>
      <c r="I30" s="3">
        <f t="shared" si="9"/>
        <v>0.011300711944852526</v>
      </c>
      <c r="J30" s="3"/>
      <c r="K30" s="3">
        <v>0</v>
      </c>
      <c r="L30" s="3">
        <f t="shared" si="11"/>
        <v>0</v>
      </c>
      <c r="M30" s="3"/>
      <c r="N30" s="3">
        <v>0</v>
      </c>
      <c r="O30" s="3">
        <v>0</v>
      </c>
      <c r="P30" s="3"/>
      <c r="Q30" s="3">
        <f t="shared" si="10"/>
        <v>76</v>
      </c>
      <c r="R30" s="3">
        <f t="shared" si="7"/>
        <v>0.03943626891384213</v>
      </c>
    </row>
    <row r="31" spans="1:18" ht="12.75">
      <c r="A31" s="6" t="s">
        <v>18</v>
      </c>
      <c r="B31" s="3">
        <v>11</v>
      </c>
      <c r="C31" s="3">
        <f t="shared" si="8"/>
        <v>0.009073137738479177</v>
      </c>
      <c r="D31" s="3"/>
      <c r="E31" s="3">
        <v>5</v>
      </c>
      <c r="F31" s="3">
        <f t="shared" si="6"/>
        <v>0.009613351021899212</v>
      </c>
      <c r="G31" s="3"/>
      <c r="H31" s="3">
        <v>1</v>
      </c>
      <c r="I31" s="3">
        <f t="shared" si="9"/>
        <v>0.005650355972426263</v>
      </c>
      <c r="J31" s="3"/>
      <c r="K31" s="3">
        <v>0</v>
      </c>
      <c r="L31" s="3">
        <f t="shared" si="11"/>
        <v>0</v>
      </c>
      <c r="M31" s="3"/>
      <c r="N31" s="3">
        <v>0</v>
      </c>
      <c r="O31" s="3">
        <v>0</v>
      </c>
      <c r="P31" s="3"/>
      <c r="Q31" s="3">
        <f t="shared" si="10"/>
        <v>17</v>
      </c>
      <c r="R31" s="3">
        <f t="shared" si="7"/>
        <v>0.008821270678096266</v>
      </c>
    </row>
    <row r="32" spans="1:18" ht="12.75">
      <c r="A32" s="6" t="s">
        <v>17</v>
      </c>
      <c r="B32" s="3">
        <v>0</v>
      </c>
      <c r="C32" s="3">
        <f t="shared" si="8"/>
        <v>0</v>
      </c>
      <c r="D32" s="3"/>
      <c r="E32" s="3">
        <v>0</v>
      </c>
      <c r="F32" s="3">
        <f t="shared" si="6"/>
        <v>0</v>
      </c>
      <c r="G32" s="3"/>
      <c r="H32" s="3">
        <v>0</v>
      </c>
      <c r="I32" s="3">
        <f t="shared" si="9"/>
        <v>0</v>
      </c>
      <c r="J32" s="3"/>
      <c r="K32" s="3">
        <v>0</v>
      </c>
      <c r="L32" s="3">
        <f t="shared" si="11"/>
        <v>0</v>
      </c>
      <c r="M32" s="3"/>
      <c r="N32" s="3">
        <v>0</v>
      </c>
      <c r="O32" s="3">
        <v>0</v>
      </c>
      <c r="P32" s="3"/>
      <c r="Q32" s="3">
        <f t="shared" si="10"/>
        <v>0</v>
      </c>
      <c r="R32" s="3">
        <f t="shared" si="7"/>
        <v>0</v>
      </c>
    </row>
    <row r="33" spans="1:18" ht="12.75">
      <c r="A33" s="53" t="s">
        <v>6</v>
      </c>
      <c r="B33" s="42">
        <f>SUM(B22:B32)</f>
        <v>121237</v>
      </c>
      <c r="C33" s="42">
        <f>SUM(C22:C32)</f>
        <v>100.00000000000001</v>
      </c>
      <c r="D33" s="42"/>
      <c r="E33" s="42">
        <f>SUM(E22:E32)</f>
        <v>52011</v>
      </c>
      <c r="F33" s="42">
        <v>100</v>
      </c>
      <c r="G33" s="42"/>
      <c r="H33" s="42">
        <f>SUM(H22:H32)</f>
        <v>17698</v>
      </c>
      <c r="I33" s="42">
        <v>100</v>
      </c>
      <c r="J33" s="42"/>
      <c r="K33" s="42">
        <f>SUM(K22:K32)</f>
        <v>1770</v>
      </c>
      <c r="L33" s="42">
        <v>100</v>
      </c>
      <c r="M33" s="42"/>
      <c r="N33" s="42">
        <f>SUM(N22:N32)</f>
        <v>0</v>
      </c>
      <c r="O33" s="42">
        <f>SUM(O22:O32)</f>
        <v>0</v>
      </c>
      <c r="P33" s="42"/>
      <c r="Q33" s="42">
        <f>SUM(Q22:Q32)</f>
        <v>192716</v>
      </c>
      <c r="R33" s="42">
        <v>100</v>
      </c>
    </row>
    <row r="34" ht="24" customHeight="1"/>
  </sheetData>
  <mergeCells count="9">
    <mergeCell ref="A1:R1"/>
    <mergeCell ref="A3:R3"/>
    <mergeCell ref="B4:O4"/>
    <mergeCell ref="Q4:R4"/>
    <mergeCell ref="N5:O5"/>
    <mergeCell ref="B5:C5"/>
    <mergeCell ref="E5:F5"/>
    <mergeCell ref="H5:I5"/>
    <mergeCell ref="K5:L5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workbookViewId="0" topLeftCell="A1">
      <selection activeCell="F42" sqref="F42"/>
    </sheetView>
  </sheetViews>
  <sheetFormatPr defaultColWidth="9.140625" defaultRowHeight="12.75"/>
  <cols>
    <col min="1" max="1" width="26.421875" style="0" customWidth="1"/>
    <col min="2" max="2" width="5.7109375" style="0" customWidth="1"/>
    <col min="3" max="4" width="6.00390625" style="0" customWidth="1"/>
    <col min="5" max="5" width="1.28515625" style="0" customWidth="1"/>
    <col min="6" max="6" width="6.00390625" style="0" customWidth="1"/>
    <col min="7" max="7" width="6.28125" style="0" customWidth="1"/>
    <col min="8" max="8" width="6.57421875" style="0" customWidth="1"/>
    <col min="9" max="9" width="0.13671875" style="0" hidden="1" customWidth="1"/>
    <col min="10" max="10" width="1.28515625" style="0" customWidth="1"/>
    <col min="11" max="11" width="6.57421875" style="0" customWidth="1"/>
    <col min="12" max="12" width="6.421875" style="0" customWidth="1"/>
    <col min="13" max="13" width="7.28125" style="0" customWidth="1"/>
  </cols>
  <sheetData>
    <row r="1" spans="1:13" ht="27" customHeight="1">
      <c r="A1" s="95" t="s">
        <v>136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2.75" customHeight="1">
      <c r="A2" s="7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25.5" customHeight="1">
      <c r="A3" s="95" t="s">
        <v>137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</row>
    <row r="4" spans="1:18" ht="15.75" customHeight="1">
      <c r="A4" s="33"/>
      <c r="B4" s="106">
        <v>2003</v>
      </c>
      <c r="C4" s="106"/>
      <c r="D4" s="106"/>
      <c r="E4" s="87"/>
      <c r="F4" s="106">
        <v>2004</v>
      </c>
      <c r="G4" s="106"/>
      <c r="H4" s="106"/>
      <c r="I4" s="77"/>
      <c r="J4" s="77"/>
      <c r="K4" s="106">
        <v>2005</v>
      </c>
      <c r="L4" s="106"/>
      <c r="M4" s="106"/>
      <c r="Q4" s="1"/>
      <c r="R4" s="16"/>
    </row>
    <row r="5" spans="1:18" ht="15.75" customHeight="1">
      <c r="A5" s="35"/>
      <c r="B5" s="36" t="s">
        <v>4</v>
      </c>
      <c r="C5" s="36" t="s">
        <v>5</v>
      </c>
      <c r="D5" s="36" t="s">
        <v>6</v>
      </c>
      <c r="E5" s="76"/>
      <c r="F5" s="36" t="s">
        <v>4</v>
      </c>
      <c r="G5" s="36" t="s">
        <v>5</v>
      </c>
      <c r="H5" s="36" t="s">
        <v>6</v>
      </c>
      <c r="I5" s="36"/>
      <c r="J5" s="36"/>
      <c r="K5" s="36" t="s">
        <v>4</v>
      </c>
      <c r="L5" s="36" t="s">
        <v>5</v>
      </c>
      <c r="M5" s="36" t="s">
        <v>6</v>
      </c>
      <c r="Q5" s="1"/>
      <c r="R5" s="16"/>
    </row>
    <row r="6" spans="1:18" ht="20.25" customHeight="1">
      <c r="A6" s="41" t="s">
        <v>11</v>
      </c>
      <c r="B6" s="7"/>
      <c r="C6" s="3"/>
      <c r="D6" s="3"/>
      <c r="F6" s="7"/>
      <c r="G6" s="7"/>
      <c r="H6" s="40"/>
      <c r="I6" s="7"/>
      <c r="J6" s="7"/>
      <c r="K6" s="3"/>
      <c r="L6" s="3"/>
      <c r="M6" s="3"/>
      <c r="R6" s="3"/>
    </row>
    <row r="7" spans="1:18" ht="15" customHeight="1">
      <c r="A7" s="2" t="s">
        <v>0</v>
      </c>
      <c r="B7" s="3">
        <v>39374</v>
      </c>
      <c r="C7" s="3">
        <v>59252</v>
      </c>
      <c r="D7" s="3">
        <v>98626</v>
      </c>
      <c r="F7" s="3">
        <v>44705</v>
      </c>
      <c r="G7" s="3">
        <v>66508</v>
      </c>
      <c r="H7" s="3">
        <v>111213</v>
      </c>
      <c r="I7" s="7"/>
      <c r="J7" s="7"/>
      <c r="K7" s="3">
        <v>39254</v>
      </c>
      <c r="L7" s="3">
        <v>57580</v>
      </c>
      <c r="M7" s="3">
        <v>96834</v>
      </c>
      <c r="R7" s="3"/>
    </row>
    <row r="8" spans="1:18" ht="12.75" customHeight="1">
      <c r="A8" s="2" t="s">
        <v>124</v>
      </c>
      <c r="B8" s="2">
        <v>224</v>
      </c>
      <c r="C8" s="2">
        <v>337</v>
      </c>
      <c r="D8" s="3">
        <v>561</v>
      </c>
      <c r="F8" s="2">
        <v>268</v>
      </c>
      <c r="G8" s="2">
        <v>397</v>
      </c>
      <c r="H8" s="3">
        <v>665</v>
      </c>
      <c r="I8" s="7"/>
      <c r="J8" s="7"/>
      <c r="K8" s="82">
        <v>249</v>
      </c>
      <c r="L8" s="82">
        <v>369</v>
      </c>
      <c r="M8" s="3">
        <v>618</v>
      </c>
      <c r="R8" s="3"/>
    </row>
    <row r="9" spans="1:18" ht="12.75" customHeight="1">
      <c r="A9" s="2" t="s">
        <v>13</v>
      </c>
      <c r="B9" s="3">
        <v>5699</v>
      </c>
      <c r="C9" s="3">
        <v>5680</v>
      </c>
      <c r="D9" s="3">
        <v>5688</v>
      </c>
      <c r="F9" s="3">
        <v>5994</v>
      </c>
      <c r="G9" s="3">
        <v>5963</v>
      </c>
      <c r="H9" s="3">
        <v>5975</v>
      </c>
      <c r="I9" s="7"/>
      <c r="J9" s="7"/>
      <c r="K9" s="3">
        <v>6360</v>
      </c>
      <c r="L9" s="3">
        <v>6404</v>
      </c>
      <c r="M9" s="3">
        <v>6387</v>
      </c>
      <c r="R9" s="3"/>
    </row>
    <row r="10" spans="1:18" ht="20.25" customHeight="1">
      <c r="A10" s="41" t="s">
        <v>104</v>
      </c>
      <c r="B10" s="3"/>
      <c r="C10" s="2"/>
      <c r="D10" s="3"/>
      <c r="F10" s="2"/>
      <c r="G10" s="2"/>
      <c r="H10" s="2"/>
      <c r="I10" s="7"/>
      <c r="J10" s="7"/>
      <c r="K10" s="2"/>
      <c r="L10" s="2"/>
      <c r="M10" s="3"/>
      <c r="R10" s="3"/>
    </row>
    <row r="11" spans="1:18" ht="15.75" customHeight="1">
      <c r="A11" s="2" t="s">
        <v>0</v>
      </c>
      <c r="B11" s="3">
        <v>7</v>
      </c>
      <c r="C11" s="3">
        <v>4</v>
      </c>
      <c r="D11" s="3">
        <v>11</v>
      </c>
      <c r="F11" s="3">
        <v>37579</v>
      </c>
      <c r="G11" s="3">
        <v>55467</v>
      </c>
      <c r="H11" s="3">
        <v>93046</v>
      </c>
      <c r="I11" s="7"/>
      <c r="J11" s="7"/>
      <c r="K11" s="3">
        <v>78394</v>
      </c>
      <c r="L11" s="3">
        <v>114322</v>
      </c>
      <c r="M11" s="3">
        <v>192716</v>
      </c>
      <c r="R11" s="3"/>
    </row>
    <row r="12" spans="1:18" ht="12.75">
      <c r="A12" s="2" t="s">
        <v>124</v>
      </c>
      <c r="B12" s="81">
        <v>0.06</v>
      </c>
      <c r="C12" s="81">
        <v>0.02</v>
      </c>
      <c r="D12" s="2">
        <v>0.08</v>
      </c>
      <c r="F12" s="3">
        <v>276</v>
      </c>
      <c r="G12" s="3">
        <v>417</v>
      </c>
      <c r="H12" s="3">
        <v>692.7</v>
      </c>
      <c r="I12" s="7"/>
      <c r="J12" s="7"/>
      <c r="K12" s="3">
        <v>660</v>
      </c>
      <c r="L12" s="3">
        <v>1003</v>
      </c>
      <c r="M12" s="3">
        <v>1663</v>
      </c>
      <c r="R12" s="3"/>
    </row>
    <row r="13" spans="1:18" ht="12.75" customHeight="1">
      <c r="A13" s="2" t="s">
        <v>13</v>
      </c>
      <c r="B13" s="3">
        <v>7981</v>
      </c>
      <c r="C13" s="3">
        <v>6299</v>
      </c>
      <c r="D13" s="3">
        <v>7369</v>
      </c>
      <c r="F13" s="3">
        <v>7347</v>
      </c>
      <c r="G13" s="3">
        <v>7511</v>
      </c>
      <c r="H13" s="3">
        <v>7445</v>
      </c>
      <c r="I13" s="7"/>
      <c r="J13" s="7"/>
      <c r="K13" s="3">
        <v>8421</v>
      </c>
      <c r="L13" s="3">
        <v>8772</v>
      </c>
      <c r="M13" s="3">
        <v>8629</v>
      </c>
      <c r="R13" s="3"/>
    </row>
    <row r="14" spans="1:18" ht="20.25" customHeight="1">
      <c r="A14" s="41" t="s">
        <v>125</v>
      </c>
      <c r="B14" s="3"/>
      <c r="C14" s="3"/>
      <c r="D14" s="3"/>
      <c r="F14" s="3"/>
      <c r="G14" s="3"/>
      <c r="H14" s="3"/>
      <c r="I14" s="7"/>
      <c r="J14" s="7"/>
      <c r="K14" s="3"/>
      <c r="L14" s="3"/>
      <c r="M14" s="3"/>
      <c r="R14" s="3"/>
    </row>
    <row r="15" spans="1:18" ht="12.75" customHeight="1">
      <c r="A15" s="2" t="s">
        <v>0</v>
      </c>
      <c r="B15" s="4">
        <v>39381</v>
      </c>
      <c r="C15" s="4">
        <v>59256</v>
      </c>
      <c r="D15" s="3">
        <f>D7+D11</f>
        <v>98637</v>
      </c>
      <c r="E15" s="1"/>
      <c r="F15" s="4">
        <v>82284</v>
      </c>
      <c r="G15" s="4">
        <v>121975</v>
      </c>
      <c r="H15" s="3">
        <f>H7+H11</f>
        <v>204259</v>
      </c>
      <c r="I15" s="7"/>
      <c r="J15" s="7"/>
      <c r="K15" s="3">
        <v>117648</v>
      </c>
      <c r="L15" s="3">
        <v>171902</v>
      </c>
      <c r="M15" s="3">
        <f>M7+M11</f>
        <v>289550</v>
      </c>
      <c r="R15" s="3"/>
    </row>
    <row r="16" spans="1:18" ht="12.75" customHeight="1">
      <c r="A16" s="2" t="s">
        <v>124</v>
      </c>
      <c r="B16" s="3">
        <v>224</v>
      </c>
      <c r="C16" s="3">
        <v>337</v>
      </c>
      <c r="D16" s="3">
        <v>561</v>
      </c>
      <c r="F16" s="3">
        <v>544</v>
      </c>
      <c r="G16" s="3">
        <v>813</v>
      </c>
      <c r="H16" s="3">
        <v>1357</v>
      </c>
      <c r="I16" s="7"/>
      <c r="J16" s="7"/>
      <c r="K16" s="3">
        <v>909</v>
      </c>
      <c r="L16" s="3">
        <v>1372</v>
      </c>
      <c r="M16" s="3">
        <f>M8+M12</f>
        <v>2281</v>
      </c>
      <c r="R16" s="3"/>
    </row>
    <row r="17" spans="1:18" ht="12.75" customHeight="1">
      <c r="A17" s="35" t="s">
        <v>13</v>
      </c>
      <c r="B17" s="42">
        <v>5700</v>
      </c>
      <c r="C17" s="42">
        <v>5680</v>
      </c>
      <c r="D17" s="42">
        <v>5688</v>
      </c>
      <c r="E17" s="76"/>
      <c r="F17" s="42">
        <v>6612</v>
      </c>
      <c r="G17" s="42">
        <v>6667</v>
      </c>
      <c r="H17" s="42">
        <v>6645</v>
      </c>
      <c r="I17" s="11"/>
      <c r="J17" s="11"/>
      <c r="K17" s="42">
        <v>7733</v>
      </c>
      <c r="L17" s="42">
        <v>7979</v>
      </c>
      <c r="M17" s="42">
        <v>7879</v>
      </c>
      <c r="R17" s="3"/>
    </row>
    <row r="18" ht="24" customHeight="1">
      <c r="C18" s="5"/>
    </row>
  </sheetData>
  <mergeCells count="5">
    <mergeCell ref="A1:M1"/>
    <mergeCell ref="B4:D4"/>
    <mergeCell ref="F4:H4"/>
    <mergeCell ref="K4:M4"/>
    <mergeCell ref="A3:N3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workbookViewId="0" topLeftCell="A5">
      <selection activeCell="F42" sqref="F42"/>
    </sheetView>
  </sheetViews>
  <sheetFormatPr defaultColWidth="9.140625" defaultRowHeight="12.75"/>
  <cols>
    <col min="1" max="1" width="21.421875" style="0" customWidth="1"/>
    <col min="2" max="2" width="7.28125" style="0" customWidth="1"/>
    <col min="3" max="3" width="6.421875" style="0" customWidth="1"/>
    <col min="4" max="4" width="4.7109375" style="0" customWidth="1"/>
    <col min="5" max="5" width="1.7109375" style="0" customWidth="1"/>
    <col min="6" max="6" width="7.00390625" style="0" customWidth="1"/>
    <col min="7" max="7" width="4.7109375" style="0" customWidth="1"/>
    <col min="8" max="8" width="1.7109375" style="0" customWidth="1"/>
    <col min="9" max="9" width="7.7109375" style="0" customWidth="1"/>
    <col min="10" max="10" width="4.7109375" style="0" customWidth="1"/>
  </cols>
  <sheetData>
    <row r="1" spans="1:10" ht="26.25" customHeight="1">
      <c r="A1" s="95" t="s">
        <v>118</v>
      </c>
      <c r="B1" s="107"/>
      <c r="C1" s="107"/>
      <c r="D1" s="107"/>
      <c r="E1" s="107"/>
      <c r="F1" s="107"/>
      <c r="G1" s="107"/>
      <c r="H1" s="107"/>
      <c r="I1" s="107"/>
      <c r="J1" s="96"/>
    </row>
    <row r="2" spans="1:10" ht="12.75" customHeight="1">
      <c r="A2" s="78"/>
      <c r="B2" s="83"/>
      <c r="C2" s="83"/>
      <c r="D2" s="83"/>
      <c r="E2" s="83"/>
      <c r="F2" s="83"/>
      <c r="G2" s="83"/>
      <c r="H2" s="83"/>
      <c r="I2" s="83"/>
      <c r="J2" s="23"/>
    </row>
    <row r="3" spans="1:10" ht="26.25" customHeight="1">
      <c r="A3" s="98" t="s">
        <v>138</v>
      </c>
      <c r="B3" s="107"/>
      <c r="C3" s="107"/>
      <c r="D3" s="107"/>
      <c r="E3" s="107"/>
      <c r="F3" s="107"/>
      <c r="G3" s="107"/>
      <c r="H3" s="107"/>
      <c r="I3" s="107"/>
      <c r="J3" s="96"/>
    </row>
    <row r="4" spans="1:10" ht="15.75" customHeight="1">
      <c r="A4" s="33" t="s">
        <v>32</v>
      </c>
      <c r="B4" s="56"/>
      <c r="C4" s="49" t="s">
        <v>4</v>
      </c>
      <c r="D4" s="49"/>
      <c r="E4" s="33"/>
      <c r="F4" s="49" t="s">
        <v>5</v>
      </c>
      <c r="G4" s="49"/>
      <c r="H4" s="33"/>
      <c r="I4" s="49" t="s">
        <v>33</v>
      </c>
      <c r="J4" s="49"/>
    </row>
    <row r="5" spans="1:10" ht="15.75" customHeight="1">
      <c r="A5" s="35"/>
      <c r="B5" s="43"/>
      <c r="C5" s="36" t="s">
        <v>8</v>
      </c>
      <c r="D5" s="36" t="s">
        <v>9</v>
      </c>
      <c r="E5" s="36"/>
      <c r="F5" s="36" t="s">
        <v>8</v>
      </c>
      <c r="G5" s="36" t="s">
        <v>9</v>
      </c>
      <c r="H5" s="36"/>
      <c r="I5" s="36" t="s">
        <v>8</v>
      </c>
      <c r="J5" s="36" t="s">
        <v>9</v>
      </c>
    </row>
    <row r="6" spans="1:10" ht="20.25" customHeight="1">
      <c r="A6" s="41" t="s">
        <v>11</v>
      </c>
      <c r="B6" s="40"/>
      <c r="C6" s="57"/>
      <c r="D6" s="57"/>
      <c r="E6" s="57"/>
      <c r="F6" s="57"/>
      <c r="G6" s="57"/>
      <c r="H6" s="57"/>
      <c r="I6" s="57"/>
      <c r="J6" s="57"/>
    </row>
    <row r="7" spans="1:10" ht="15.75" customHeight="1">
      <c r="A7" s="58" t="s">
        <v>34</v>
      </c>
      <c r="B7" s="40"/>
      <c r="C7" s="3">
        <v>0</v>
      </c>
      <c r="D7" s="3">
        <v>0</v>
      </c>
      <c r="E7" s="3"/>
      <c r="F7" s="3">
        <v>0</v>
      </c>
      <c r="G7" s="3">
        <f>(F7/$F$22)*100</f>
        <v>0</v>
      </c>
      <c r="H7" s="3"/>
      <c r="I7" s="3">
        <f aca="true" t="shared" si="0" ref="I7:I21">C7+F7</f>
        <v>0</v>
      </c>
      <c r="J7" s="3">
        <f aca="true" t="shared" si="1" ref="J7:J21">(I7/$I$22)*100</f>
        <v>0</v>
      </c>
    </row>
    <row r="8" spans="1:10" ht="11.25" customHeight="1">
      <c r="A8" s="59" t="s">
        <v>35</v>
      </c>
      <c r="B8" s="40"/>
      <c r="C8" s="3">
        <v>115</v>
      </c>
      <c r="D8" s="3">
        <v>0</v>
      </c>
      <c r="E8" s="3"/>
      <c r="F8" s="3">
        <v>233</v>
      </c>
      <c r="G8" s="3">
        <f>(F8/$F$22)*100</f>
        <v>0.4046543938867662</v>
      </c>
      <c r="H8" s="3"/>
      <c r="I8" s="3">
        <f t="shared" si="0"/>
        <v>348</v>
      </c>
      <c r="J8" s="3">
        <v>0</v>
      </c>
    </row>
    <row r="9" spans="1:10" ht="11.25" customHeight="1">
      <c r="A9" s="59" t="s">
        <v>36</v>
      </c>
      <c r="B9" s="40"/>
      <c r="C9" s="3">
        <v>114</v>
      </c>
      <c r="D9" s="3">
        <f aca="true" t="shared" si="2" ref="D9:D21">(C9/$C$22)*100</f>
        <v>0.29041626331074544</v>
      </c>
      <c r="E9" s="3"/>
      <c r="F9" s="3">
        <v>211</v>
      </c>
      <c r="G9" s="3">
        <f>(F9/$F$22)*100</f>
        <v>0.36644668287599863</v>
      </c>
      <c r="H9" s="3"/>
      <c r="I9" s="3">
        <f t="shared" si="0"/>
        <v>325</v>
      </c>
      <c r="J9" s="3">
        <f t="shared" si="1"/>
        <v>0.33562591651692586</v>
      </c>
    </row>
    <row r="10" spans="1:10" ht="11.25" customHeight="1">
      <c r="A10" s="59" t="s">
        <v>37</v>
      </c>
      <c r="B10" s="40"/>
      <c r="C10" s="3">
        <v>148</v>
      </c>
      <c r="D10" s="3">
        <f t="shared" si="2"/>
        <v>0.3770316400876344</v>
      </c>
      <c r="E10" s="3"/>
      <c r="F10" s="3">
        <v>290</v>
      </c>
      <c r="G10" s="3">
        <v>1</v>
      </c>
      <c r="H10" s="3"/>
      <c r="I10" s="3">
        <f t="shared" si="0"/>
        <v>438</v>
      </c>
      <c r="J10" s="3">
        <v>0</v>
      </c>
    </row>
    <row r="11" spans="1:10" ht="11.25" customHeight="1">
      <c r="A11" s="59" t="s">
        <v>38</v>
      </c>
      <c r="B11" s="40"/>
      <c r="C11" s="3">
        <v>176</v>
      </c>
      <c r="D11" s="3">
        <f t="shared" si="2"/>
        <v>0.4483619503744841</v>
      </c>
      <c r="E11" s="3"/>
      <c r="F11" s="3">
        <v>257</v>
      </c>
      <c r="G11" s="3">
        <f>(F11/$F$22)*100</f>
        <v>0.44633553317124003</v>
      </c>
      <c r="H11" s="3"/>
      <c r="I11" s="3">
        <f t="shared" si="0"/>
        <v>433</v>
      </c>
      <c r="J11" s="3">
        <f t="shared" si="1"/>
        <v>0.4471569903133197</v>
      </c>
    </row>
    <row r="12" spans="1:10" ht="11.25" customHeight="1">
      <c r="A12" s="59" t="s">
        <v>39</v>
      </c>
      <c r="B12" s="40"/>
      <c r="C12" s="3">
        <v>27809</v>
      </c>
      <c r="D12" s="3">
        <f t="shared" si="2"/>
        <v>70.84373567025017</v>
      </c>
      <c r="E12" s="3"/>
      <c r="F12" s="3">
        <v>40550</v>
      </c>
      <c r="G12" s="3">
        <v>70</v>
      </c>
      <c r="H12" s="3"/>
      <c r="I12" s="3">
        <f t="shared" si="0"/>
        <v>68359</v>
      </c>
      <c r="J12" s="3">
        <f t="shared" si="1"/>
        <v>70.59400623747857</v>
      </c>
    </row>
    <row r="13" spans="1:10" ht="11.25" customHeight="1">
      <c r="A13" s="59" t="s">
        <v>40</v>
      </c>
      <c r="B13" s="40"/>
      <c r="C13" s="3">
        <v>6460</v>
      </c>
      <c r="D13" s="3">
        <v>17</v>
      </c>
      <c r="E13" s="3"/>
      <c r="F13" s="3">
        <v>8667</v>
      </c>
      <c r="G13" s="3">
        <v>15</v>
      </c>
      <c r="H13" s="3"/>
      <c r="I13" s="3">
        <f t="shared" si="0"/>
        <v>15127</v>
      </c>
      <c r="J13" s="3">
        <f t="shared" si="1"/>
        <v>15.621579197389346</v>
      </c>
    </row>
    <row r="14" spans="1:10" ht="11.25" customHeight="1">
      <c r="A14" s="59" t="s">
        <v>41</v>
      </c>
      <c r="B14" s="40"/>
      <c r="C14" s="3">
        <v>1853</v>
      </c>
      <c r="D14" s="3">
        <f t="shared" si="2"/>
        <v>4.720538034340449</v>
      </c>
      <c r="E14" s="3"/>
      <c r="F14" s="3">
        <v>2835</v>
      </c>
      <c r="G14" s="3">
        <v>5</v>
      </c>
      <c r="H14" s="3"/>
      <c r="I14" s="3">
        <f t="shared" si="0"/>
        <v>4688</v>
      </c>
      <c r="J14" s="3">
        <f t="shared" si="1"/>
        <v>4.841274758865688</v>
      </c>
    </row>
    <row r="15" spans="1:10" ht="11.25" customHeight="1">
      <c r="A15" s="59" t="s">
        <v>42</v>
      </c>
      <c r="B15" s="40"/>
      <c r="C15" s="3">
        <v>1018</v>
      </c>
      <c r="D15" s="3">
        <f t="shared" si="2"/>
        <v>2.593366281143323</v>
      </c>
      <c r="E15" s="3"/>
      <c r="F15" s="3">
        <v>1562</v>
      </c>
      <c r="G15" s="3">
        <f aca="true" t="shared" si="3" ref="G15:G21">(F15/$F$22)*100</f>
        <v>2.7127474817645014</v>
      </c>
      <c r="H15" s="3"/>
      <c r="I15" s="3">
        <f t="shared" si="0"/>
        <v>2580</v>
      </c>
      <c r="J15" s="3">
        <f t="shared" si="1"/>
        <v>2.6643534295805194</v>
      </c>
    </row>
    <row r="16" spans="1:10" ht="11.25" customHeight="1">
      <c r="A16" s="59" t="s">
        <v>43</v>
      </c>
      <c r="B16" s="40"/>
      <c r="C16" s="3">
        <v>517</v>
      </c>
      <c r="D16" s="3">
        <f t="shared" si="2"/>
        <v>1.3170632292250473</v>
      </c>
      <c r="E16" s="3"/>
      <c r="F16" s="3">
        <v>955</v>
      </c>
      <c r="G16" s="3">
        <f t="shared" si="3"/>
        <v>1.6585620006946855</v>
      </c>
      <c r="H16" s="3"/>
      <c r="I16" s="3">
        <f t="shared" si="0"/>
        <v>1472</v>
      </c>
      <c r="J16" s="3">
        <f t="shared" si="1"/>
        <v>1.520127228039738</v>
      </c>
    </row>
    <row r="17" spans="1:10" ht="11.25" customHeight="1">
      <c r="A17" s="59" t="s">
        <v>44</v>
      </c>
      <c r="B17" s="40"/>
      <c r="C17" s="3">
        <v>736</v>
      </c>
      <c r="D17" s="3">
        <f t="shared" si="2"/>
        <v>1.874968156111479</v>
      </c>
      <c r="E17" s="3"/>
      <c r="F17" s="3">
        <v>1606</v>
      </c>
      <c r="G17" s="3">
        <f t="shared" si="3"/>
        <v>2.789162903786037</v>
      </c>
      <c r="H17" s="3"/>
      <c r="I17" s="3">
        <f t="shared" si="0"/>
        <v>2342</v>
      </c>
      <c r="J17" s="3">
        <f t="shared" si="1"/>
        <v>2.418571989177355</v>
      </c>
    </row>
    <row r="18" spans="1:10" ht="11.25" customHeight="1">
      <c r="A18" s="59" t="s">
        <v>45</v>
      </c>
      <c r="B18" s="40"/>
      <c r="C18" s="3">
        <v>241</v>
      </c>
      <c r="D18" s="3">
        <f t="shared" si="2"/>
        <v>0.6139501706832424</v>
      </c>
      <c r="E18" s="3"/>
      <c r="F18" s="3">
        <v>323</v>
      </c>
      <c r="G18" s="3">
        <f t="shared" si="3"/>
        <v>0.5609586662035428</v>
      </c>
      <c r="H18" s="3"/>
      <c r="I18" s="3">
        <f t="shared" si="0"/>
        <v>564</v>
      </c>
      <c r="J18" s="3">
        <f t="shared" si="1"/>
        <v>0.5824400520478344</v>
      </c>
    </row>
    <row r="19" spans="1:10" ht="11.25" customHeight="1">
      <c r="A19" s="59" t="s">
        <v>46</v>
      </c>
      <c r="B19" s="40"/>
      <c r="C19" s="3">
        <v>58</v>
      </c>
      <c r="D19" s="3">
        <f t="shared" si="2"/>
        <v>0.1477556427370459</v>
      </c>
      <c r="E19" s="3"/>
      <c r="F19" s="3">
        <v>83</v>
      </c>
      <c r="G19" s="3">
        <f t="shared" si="3"/>
        <v>0.14414727335880514</v>
      </c>
      <c r="H19" s="3"/>
      <c r="I19" s="3">
        <f t="shared" si="0"/>
        <v>141</v>
      </c>
      <c r="J19" s="3">
        <f t="shared" si="1"/>
        <v>0.1456100130119586</v>
      </c>
    </row>
    <row r="20" spans="1:10" ht="11.25" customHeight="1">
      <c r="A20" s="59" t="s">
        <v>47</v>
      </c>
      <c r="B20" s="40"/>
      <c r="C20" s="3">
        <v>9</v>
      </c>
      <c r="D20" s="3">
        <f t="shared" si="2"/>
        <v>0.022927599735058847</v>
      </c>
      <c r="E20" s="3"/>
      <c r="F20" s="3">
        <v>8</v>
      </c>
      <c r="G20" s="3">
        <f t="shared" si="3"/>
        <v>0.013893713094824593</v>
      </c>
      <c r="H20" s="3"/>
      <c r="I20" s="3">
        <f t="shared" si="0"/>
        <v>17</v>
      </c>
      <c r="J20" s="3">
        <f t="shared" si="1"/>
        <v>0.017555817171654584</v>
      </c>
    </row>
    <row r="21" spans="1:10" ht="11.25" customHeight="1">
      <c r="A21" s="59" t="s">
        <v>48</v>
      </c>
      <c r="B21" s="40"/>
      <c r="C21" s="3">
        <v>0</v>
      </c>
      <c r="D21" s="3">
        <f t="shared" si="2"/>
        <v>0</v>
      </c>
      <c r="E21" s="3"/>
      <c r="F21" s="3">
        <v>0</v>
      </c>
      <c r="G21" s="3">
        <f t="shared" si="3"/>
        <v>0</v>
      </c>
      <c r="H21" s="3"/>
      <c r="I21" s="3">
        <f t="shared" si="0"/>
        <v>0</v>
      </c>
      <c r="J21" s="3">
        <f t="shared" si="1"/>
        <v>0</v>
      </c>
    </row>
    <row r="22" spans="1:10" ht="15.75" customHeight="1">
      <c r="A22" s="60" t="s">
        <v>6</v>
      </c>
      <c r="B22" s="40"/>
      <c r="C22" s="4">
        <f>SUM(C7:C21)</f>
        <v>39254</v>
      </c>
      <c r="D22" s="4">
        <v>100</v>
      </c>
      <c r="E22" s="4"/>
      <c r="F22" s="4">
        <f>SUM(F7:F21)</f>
        <v>57580</v>
      </c>
      <c r="G22" s="4">
        <v>100</v>
      </c>
      <c r="H22" s="4"/>
      <c r="I22" s="4">
        <f>SUM(I7:I21)</f>
        <v>96834</v>
      </c>
      <c r="J22" s="4">
        <v>100</v>
      </c>
    </row>
    <row r="23" spans="1:10" ht="18" customHeight="1">
      <c r="A23" s="41" t="s">
        <v>104</v>
      </c>
      <c r="B23" s="40"/>
      <c r="C23" s="3"/>
      <c r="D23" s="3"/>
      <c r="E23" s="3"/>
      <c r="F23" s="3"/>
      <c r="G23" s="3"/>
      <c r="H23" s="3"/>
      <c r="I23" s="3"/>
      <c r="J23" s="3"/>
    </row>
    <row r="24" spans="1:10" ht="12" customHeight="1">
      <c r="A24" s="58" t="s">
        <v>34</v>
      </c>
      <c r="B24" s="40"/>
      <c r="C24" s="3">
        <v>913</v>
      </c>
      <c r="D24" s="3">
        <f aca="true" t="shared" si="4" ref="D24:D37">(C24/$C$39)*100</f>
        <v>1.1646299461693497</v>
      </c>
      <c r="E24" s="3"/>
      <c r="F24" s="3">
        <v>1150</v>
      </c>
      <c r="G24" s="3">
        <f aca="true" t="shared" si="5" ref="G24:G38">(F24/$F$39)*100</f>
        <v>1.0059306170290934</v>
      </c>
      <c r="H24" s="3"/>
      <c r="I24" s="3">
        <f aca="true" t="shared" si="6" ref="I24:I38">C24+F24</f>
        <v>2063</v>
      </c>
      <c r="J24" s="3">
        <f aca="true" t="shared" si="7" ref="J24:J29">(I24/$I$39)*100</f>
        <v>1.070487141700741</v>
      </c>
    </row>
    <row r="25" spans="1:10" ht="11.25" customHeight="1">
      <c r="A25" s="59" t="s">
        <v>35</v>
      </c>
      <c r="B25" s="40"/>
      <c r="C25" s="3">
        <v>2161</v>
      </c>
      <c r="D25" s="3">
        <f t="shared" si="4"/>
        <v>2.7565885144271247</v>
      </c>
      <c r="E25" s="3"/>
      <c r="F25" s="3">
        <v>3225</v>
      </c>
      <c r="G25" s="3">
        <f t="shared" si="5"/>
        <v>2.8209793390598485</v>
      </c>
      <c r="H25" s="3"/>
      <c r="I25" s="3">
        <f t="shared" si="6"/>
        <v>5386</v>
      </c>
      <c r="J25" s="3">
        <f t="shared" si="7"/>
        <v>2.79478611013097</v>
      </c>
    </row>
    <row r="26" spans="1:10" ht="11.25" customHeight="1">
      <c r="A26" s="59" t="s">
        <v>36</v>
      </c>
      <c r="B26" s="40"/>
      <c r="C26" s="3">
        <v>461</v>
      </c>
      <c r="D26" s="3">
        <v>0</v>
      </c>
      <c r="E26" s="3"/>
      <c r="F26" s="3">
        <v>725</v>
      </c>
      <c r="G26" s="3">
        <f t="shared" si="5"/>
        <v>0.6341736498661675</v>
      </c>
      <c r="H26" s="3"/>
      <c r="I26" s="3">
        <f t="shared" si="6"/>
        <v>1186</v>
      </c>
      <c r="J26" s="3">
        <f t="shared" si="7"/>
        <v>0.6154133543660101</v>
      </c>
    </row>
    <row r="27" spans="1:10" ht="11.25" customHeight="1">
      <c r="A27" s="59" t="s">
        <v>37</v>
      </c>
      <c r="B27" s="40"/>
      <c r="C27" s="3">
        <v>534</v>
      </c>
      <c r="D27" s="3">
        <f t="shared" si="4"/>
        <v>0.681174579687221</v>
      </c>
      <c r="E27" s="3"/>
      <c r="F27" s="3">
        <v>812</v>
      </c>
      <c r="G27" s="3">
        <f t="shared" si="5"/>
        <v>0.7102744878501076</v>
      </c>
      <c r="H27" s="3"/>
      <c r="I27" s="3">
        <f t="shared" si="6"/>
        <v>1346</v>
      </c>
      <c r="J27" s="3">
        <f t="shared" si="7"/>
        <v>0.6984370783951515</v>
      </c>
    </row>
    <row r="28" spans="1:10" ht="11.25" customHeight="1">
      <c r="A28" s="59" t="s">
        <v>38</v>
      </c>
      <c r="B28" s="40"/>
      <c r="C28" s="3">
        <v>553</v>
      </c>
      <c r="D28" s="3">
        <f t="shared" si="4"/>
        <v>0.7054111284026838</v>
      </c>
      <c r="E28" s="3"/>
      <c r="F28" s="3">
        <v>835</v>
      </c>
      <c r="G28" s="3">
        <f t="shared" si="5"/>
        <v>0.7303931001906895</v>
      </c>
      <c r="H28" s="3"/>
      <c r="I28" s="3">
        <f t="shared" si="6"/>
        <v>1388</v>
      </c>
      <c r="J28" s="3">
        <f t="shared" si="7"/>
        <v>0.720230805952801</v>
      </c>
    </row>
    <row r="29" spans="1:10" ht="11.25" customHeight="1">
      <c r="A29" s="59" t="s">
        <v>39</v>
      </c>
      <c r="B29" s="40"/>
      <c r="C29" s="3">
        <v>36582</v>
      </c>
      <c r="D29" s="3">
        <f t="shared" si="4"/>
        <v>46.66428553205603</v>
      </c>
      <c r="E29" s="3"/>
      <c r="F29" s="3">
        <v>54405</v>
      </c>
      <c r="G29" s="3">
        <v>47</v>
      </c>
      <c r="H29" s="3"/>
      <c r="I29" s="3">
        <f t="shared" si="6"/>
        <v>90987</v>
      </c>
      <c r="J29" s="3">
        <f t="shared" si="7"/>
        <v>47.21299736399676</v>
      </c>
    </row>
    <row r="30" spans="1:10" ht="11.25" customHeight="1">
      <c r="A30" s="59" t="s">
        <v>40</v>
      </c>
      <c r="B30" s="40"/>
      <c r="C30" s="3">
        <v>16946</v>
      </c>
      <c r="D30" s="3">
        <v>22</v>
      </c>
      <c r="E30" s="3"/>
      <c r="F30" s="3">
        <v>23260</v>
      </c>
      <c r="G30" s="3">
        <f t="shared" si="5"/>
        <v>20.346040132258008</v>
      </c>
      <c r="H30" s="3"/>
      <c r="I30" s="3">
        <f t="shared" si="6"/>
        <v>40206</v>
      </c>
      <c r="J30" s="3">
        <f aca="true" t="shared" si="8" ref="J30:J38">(I30/$I$39)*100</f>
        <v>20.86282405197285</v>
      </c>
    </row>
    <row r="31" spans="1:10" ht="11.25" customHeight="1">
      <c r="A31" s="59" t="s">
        <v>41</v>
      </c>
      <c r="B31" s="40"/>
      <c r="C31" s="3">
        <v>3830</v>
      </c>
      <c r="D31" s="3">
        <f t="shared" si="4"/>
        <v>4.885577977906473</v>
      </c>
      <c r="E31" s="3"/>
      <c r="F31" s="3">
        <v>5464</v>
      </c>
      <c r="G31" s="3">
        <f t="shared" si="5"/>
        <v>4.7794825143017095</v>
      </c>
      <c r="H31" s="3"/>
      <c r="I31" s="3">
        <f t="shared" si="6"/>
        <v>9294</v>
      </c>
      <c r="J31" s="3">
        <f t="shared" si="8"/>
        <v>4.822640569542747</v>
      </c>
    </row>
    <row r="32" spans="1:10" ht="11.25" customHeight="1">
      <c r="A32" s="59" t="s">
        <v>42</v>
      </c>
      <c r="B32" s="40"/>
      <c r="C32" s="3">
        <v>2397</v>
      </c>
      <c r="D32" s="3">
        <f t="shared" si="4"/>
        <v>3.0576319616297165</v>
      </c>
      <c r="E32" s="3"/>
      <c r="F32" s="3">
        <v>3526</v>
      </c>
      <c r="G32" s="3">
        <f t="shared" si="5"/>
        <v>3.084270744038768</v>
      </c>
      <c r="H32" s="3"/>
      <c r="I32" s="3">
        <f t="shared" si="6"/>
        <v>5923</v>
      </c>
      <c r="J32" s="3">
        <f t="shared" si="8"/>
        <v>3.0734344839037755</v>
      </c>
    </row>
    <row r="33" spans="1:10" ht="11.25" customHeight="1">
      <c r="A33" s="59" t="s">
        <v>43</v>
      </c>
      <c r="B33" s="40"/>
      <c r="C33" s="3">
        <v>2337</v>
      </c>
      <c r="D33" s="3">
        <f t="shared" si="4"/>
        <v>2.9810954920019386</v>
      </c>
      <c r="E33" s="3"/>
      <c r="F33" s="3">
        <v>3244</v>
      </c>
      <c r="G33" s="3">
        <f t="shared" si="5"/>
        <v>2.8375990622977203</v>
      </c>
      <c r="H33" s="3"/>
      <c r="I33" s="3">
        <f t="shared" si="6"/>
        <v>5581</v>
      </c>
      <c r="J33" s="3">
        <f t="shared" si="8"/>
        <v>2.895971273791486</v>
      </c>
    </row>
    <row r="34" spans="1:10" ht="11.25" customHeight="1">
      <c r="A34" s="59" t="s">
        <v>44</v>
      </c>
      <c r="B34" s="40"/>
      <c r="C34" s="3">
        <v>5139</v>
      </c>
      <c r="D34" s="3">
        <v>6</v>
      </c>
      <c r="E34" s="3"/>
      <c r="F34" s="3">
        <v>7275</v>
      </c>
      <c r="G34" s="3">
        <v>6</v>
      </c>
      <c r="H34" s="3"/>
      <c r="I34" s="3">
        <f t="shared" si="6"/>
        <v>12414</v>
      </c>
      <c r="J34" s="3">
        <f t="shared" si="8"/>
        <v>6.441603188111003</v>
      </c>
    </row>
    <row r="35" spans="1:11" ht="11.25" customHeight="1">
      <c r="A35" s="59" t="s">
        <v>45</v>
      </c>
      <c r="B35" s="40"/>
      <c r="C35" s="3">
        <v>2587</v>
      </c>
      <c r="D35" s="3">
        <f t="shared" si="4"/>
        <v>3.2999974487843455</v>
      </c>
      <c r="E35" s="3"/>
      <c r="F35" s="3">
        <v>3612</v>
      </c>
      <c r="G35" s="3">
        <f t="shared" si="5"/>
        <v>3.1594968597470303</v>
      </c>
      <c r="H35" s="3"/>
      <c r="I35" s="3">
        <f t="shared" si="6"/>
        <v>6199</v>
      </c>
      <c r="J35" s="3">
        <f t="shared" si="8"/>
        <v>3.2166504078540443</v>
      </c>
      <c r="K35" s="17"/>
    </row>
    <row r="36" spans="1:11" ht="11.25" customHeight="1">
      <c r="A36" s="59" t="s">
        <v>46</v>
      </c>
      <c r="B36" s="40"/>
      <c r="C36" s="3">
        <v>1400</v>
      </c>
      <c r="D36" s="3">
        <f t="shared" si="4"/>
        <v>1.785850957981478</v>
      </c>
      <c r="E36" s="3"/>
      <c r="F36" s="3">
        <v>2204</v>
      </c>
      <c r="G36" s="3">
        <f t="shared" si="5"/>
        <v>1.9278878955931493</v>
      </c>
      <c r="H36" s="3"/>
      <c r="I36" s="3">
        <f t="shared" si="6"/>
        <v>3604</v>
      </c>
      <c r="J36" s="3">
        <v>2</v>
      </c>
      <c r="K36" s="17"/>
    </row>
    <row r="37" spans="1:10" ht="11.25" customHeight="1">
      <c r="A37" s="59" t="s">
        <v>47</v>
      </c>
      <c r="B37" s="40"/>
      <c r="C37" s="3">
        <v>1738</v>
      </c>
      <c r="D37" s="3">
        <f t="shared" si="4"/>
        <v>2.2170064035512924</v>
      </c>
      <c r="E37" s="3"/>
      <c r="F37" s="3">
        <v>3004</v>
      </c>
      <c r="G37" s="3">
        <f t="shared" si="5"/>
        <v>2.627665716135127</v>
      </c>
      <c r="H37" s="3"/>
      <c r="I37" s="3">
        <f t="shared" si="6"/>
        <v>4742</v>
      </c>
      <c r="J37" s="3">
        <f t="shared" si="8"/>
        <v>2.4606156209136762</v>
      </c>
    </row>
    <row r="38" spans="1:10" ht="11.25" customHeight="1">
      <c r="A38" s="59" t="s">
        <v>48</v>
      </c>
      <c r="B38" s="40"/>
      <c r="C38" s="3">
        <v>816</v>
      </c>
      <c r="D38" s="3">
        <v>1</v>
      </c>
      <c r="E38" s="3"/>
      <c r="F38" s="3">
        <v>1581</v>
      </c>
      <c r="G38" s="3">
        <f t="shared" si="5"/>
        <v>1.3829359178460838</v>
      </c>
      <c r="H38" s="3"/>
      <c r="I38" s="3">
        <f t="shared" si="6"/>
        <v>2397</v>
      </c>
      <c r="J38" s="3">
        <f t="shared" si="8"/>
        <v>1.2437991656115734</v>
      </c>
    </row>
    <row r="39" spans="1:10" ht="16.5" customHeight="1">
      <c r="A39" s="60" t="s">
        <v>6</v>
      </c>
      <c r="B39" s="40"/>
      <c r="C39" s="4">
        <f>SUM(C24:C38)</f>
        <v>78394</v>
      </c>
      <c r="D39" s="4">
        <v>100</v>
      </c>
      <c r="E39" s="4"/>
      <c r="F39" s="4">
        <f>SUM(F24:F38)</f>
        <v>114322</v>
      </c>
      <c r="G39" s="4">
        <v>100</v>
      </c>
      <c r="H39" s="4"/>
      <c r="I39" s="4">
        <f>SUM(I24:I38)</f>
        <v>192716</v>
      </c>
      <c r="J39" s="4">
        <v>100</v>
      </c>
    </row>
    <row r="40" spans="1:10" ht="18" customHeight="1">
      <c r="A40" s="108" t="s">
        <v>125</v>
      </c>
      <c r="B40" s="97"/>
      <c r="C40" s="3"/>
      <c r="D40" s="3"/>
      <c r="E40" s="3"/>
      <c r="F40" s="3"/>
      <c r="G40" s="3"/>
      <c r="H40" s="3"/>
      <c r="I40" s="3"/>
      <c r="J40" s="3"/>
    </row>
    <row r="41" spans="1:10" ht="12" customHeight="1">
      <c r="A41" s="58" t="s">
        <v>34</v>
      </c>
      <c r="B41" s="40"/>
      <c r="C41" s="3">
        <f aca="true" t="shared" si="9" ref="C41:C53">C7+C24</f>
        <v>913</v>
      </c>
      <c r="D41" s="3">
        <f aca="true" t="shared" si="10" ref="D41:D55">(C41/$C$56)*100</f>
        <v>0.7760437916496667</v>
      </c>
      <c r="E41" s="3"/>
      <c r="F41" s="3">
        <f aca="true" t="shared" si="11" ref="F41:F55">F7+F24</f>
        <v>1150</v>
      </c>
      <c r="G41" s="3">
        <f aca="true" t="shared" si="12" ref="G41:G46">(F41/$F$56)*100</f>
        <v>0.668985817500669</v>
      </c>
      <c r="H41" s="3"/>
      <c r="I41" s="3">
        <f>C41+F41</f>
        <v>2063</v>
      </c>
      <c r="J41" s="3">
        <f aca="true" t="shared" si="13" ref="J41:J55">(I41/$I$56)*100</f>
        <v>0.7124848903470903</v>
      </c>
    </row>
    <row r="42" spans="1:10" ht="11.25" customHeight="1">
      <c r="A42" s="59" t="s">
        <v>35</v>
      </c>
      <c r="B42" s="40"/>
      <c r="C42" s="3">
        <f t="shared" si="9"/>
        <v>2276</v>
      </c>
      <c r="D42" s="3">
        <f t="shared" si="10"/>
        <v>1.9345845233238135</v>
      </c>
      <c r="E42" s="3"/>
      <c r="F42" s="3">
        <f t="shared" si="11"/>
        <v>3458</v>
      </c>
      <c r="G42" s="3">
        <f t="shared" si="12"/>
        <v>2.0116112668846204</v>
      </c>
      <c r="H42" s="3"/>
      <c r="I42" s="3">
        <f aca="true" t="shared" si="14" ref="I42:I55">C42+F42</f>
        <v>5734</v>
      </c>
      <c r="J42" s="3">
        <f t="shared" si="13"/>
        <v>1.9803142807805214</v>
      </c>
    </row>
    <row r="43" spans="1:10" ht="11.25" customHeight="1">
      <c r="A43" s="59" t="s">
        <v>36</v>
      </c>
      <c r="B43" s="40"/>
      <c r="C43" s="3">
        <f t="shared" si="9"/>
        <v>575</v>
      </c>
      <c r="D43" s="3">
        <f t="shared" si="10"/>
        <v>0.4887460900312797</v>
      </c>
      <c r="E43" s="3"/>
      <c r="F43" s="3">
        <f t="shared" si="11"/>
        <v>936</v>
      </c>
      <c r="G43" s="3">
        <v>0</v>
      </c>
      <c r="H43" s="3"/>
      <c r="I43" s="3">
        <f t="shared" si="14"/>
        <v>1511</v>
      </c>
      <c r="J43" s="3">
        <v>0</v>
      </c>
    </row>
    <row r="44" spans="1:10" ht="11.25" customHeight="1">
      <c r="A44" s="59" t="s">
        <v>37</v>
      </c>
      <c r="B44" s="40"/>
      <c r="C44" s="3">
        <f t="shared" si="9"/>
        <v>682</v>
      </c>
      <c r="D44" s="3">
        <f t="shared" si="10"/>
        <v>0.5796953624371005</v>
      </c>
      <c r="E44" s="3"/>
      <c r="F44" s="3">
        <f t="shared" si="11"/>
        <v>1102</v>
      </c>
      <c r="G44" s="3">
        <f t="shared" si="12"/>
        <v>0.6410629312049889</v>
      </c>
      <c r="H44" s="3"/>
      <c r="I44" s="3">
        <f t="shared" si="14"/>
        <v>1784</v>
      </c>
      <c r="J44" s="3">
        <f t="shared" si="13"/>
        <v>0.6161284752201692</v>
      </c>
    </row>
    <row r="45" spans="1:10" ht="11.25" customHeight="1">
      <c r="A45" s="59" t="s">
        <v>38</v>
      </c>
      <c r="B45" s="40"/>
      <c r="C45" s="3">
        <f t="shared" si="9"/>
        <v>729</v>
      </c>
      <c r="D45" s="3">
        <f t="shared" si="10"/>
        <v>0.6196450428396573</v>
      </c>
      <c r="E45" s="3"/>
      <c r="F45" s="3">
        <f t="shared" si="11"/>
        <v>1092</v>
      </c>
      <c r="G45" s="3">
        <f t="shared" si="12"/>
        <v>0.6352456632267223</v>
      </c>
      <c r="H45" s="3"/>
      <c r="I45" s="3">
        <f t="shared" si="14"/>
        <v>1821</v>
      </c>
      <c r="J45" s="3">
        <f t="shared" si="13"/>
        <v>0.6289069245380763</v>
      </c>
    </row>
    <row r="46" spans="1:10" ht="11.25" customHeight="1">
      <c r="A46" s="59" t="s">
        <v>39</v>
      </c>
      <c r="B46" s="40"/>
      <c r="C46" s="3">
        <f t="shared" si="9"/>
        <v>64391</v>
      </c>
      <c r="D46" s="3">
        <f t="shared" si="10"/>
        <v>54.73191214470285</v>
      </c>
      <c r="E46" s="3"/>
      <c r="F46" s="3">
        <f t="shared" si="11"/>
        <v>94955</v>
      </c>
      <c r="G46" s="3">
        <f t="shared" si="12"/>
        <v>55.23786808763133</v>
      </c>
      <c r="H46" s="3"/>
      <c r="I46" s="3">
        <f t="shared" si="14"/>
        <v>159346</v>
      </c>
      <c r="J46" s="3">
        <f t="shared" si="13"/>
        <v>55.032291486789845</v>
      </c>
    </row>
    <row r="47" spans="1:10" ht="11.25" customHeight="1">
      <c r="A47" s="59" t="s">
        <v>40</v>
      </c>
      <c r="B47" s="40"/>
      <c r="C47" s="3">
        <f t="shared" si="9"/>
        <v>23406</v>
      </c>
      <c r="D47" s="3">
        <f t="shared" si="10"/>
        <v>19.89494084047328</v>
      </c>
      <c r="E47" s="3"/>
      <c r="F47" s="3">
        <f t="shared" si="11"/>
        <v>31927</v>
      </c>
      <c r="G47" s="3">
        <f aca="true" t="shared" si="15" ref="G47:G55">(F47/$F$56)*100</f>
        <v>18.57279147421205</v>
      </c>
      <c r="H47" s="3"/>
      <c r="I47" s="3">
        <f t="shared" si="14"/>
        <v>55333</v>
      </c>
      <c r="J47" s="3">
        <v>19</v>
      </c>
    </row>
    <row r="48" spans="1:10" ht="11.25" customHeight="1">
      <c r="A48" s="59" t="s">
        <v>41</v>
      </c>
      <c r="B48" s="40"/>
      <c r="C48" s="3">
        <f t="shared" si="9"/>
        <v>5683</v>
      </c>
      <c r="D48" s="3">
        <f t="shared" si="10"/>
        <v>4.830511355909152</v>
      </c>
      <c r="E48" s="3"/>
      <c r="F48" s="3">
        <f t="shared" si="11"/>
        <v>8299</v>
      </c>
      <c r="G48" s="3">
        <f t="shared" si="15"/>
        <v>4.827750695163523</v>
      </c>
      <c r="H48" s="3"/>
      <c r="I48" s="3">
        <f t="shared" si="14"/>
        <v>13982</v>
      </c>
      <c r="J48" s="3">
        <f t="shared" si="13"/>
        <v>4.828872388188569</v>
      </c>
    </row>
    <row r="49" spans="1:10" ht="11.25" customHeight="1">
      <c r="A49" s="59" t="s">
        <v>42</v>
      </c>
      <c r="B49" s="40"/>
      <c r="C49" s="3">
        <f t="shared" si="9"/>
        <v>3415</v>
      </c>
      <c r="D49" s="3">
        <f t="shared" si="10"/>
        <v>2.9027267781857744</v>
      </c>
      <c r="E49" s="3"/>
      <c r="F49" s="3">
        <f t="shared" si="11"/>
        <v>5088</v>
      </c>
      <c r="G49" s="3">
        <f t="shared" si="15"/>
        <v>2.95982594734209</v>
      </c>
      <c r="H49" s="3"/>
      <c r="I49" s="3">
        <f t="shared" si="14"/>
        <v>8503</v>
      </c>
      <c r="J49" s="3">
        <f t="shared" si="13"/>
        <v>2.936625798653082</v>
      </c>
    </row>
    <row r="50" spans="1:10" ht="11.25" customHeight="1">
      <c r="A50" s="59" t="s">
        <v>43</v>
      </c>
      <c r="B50" s="40"/>
      <c r="C50" s="3">
        <f t="shared" si="9"/>
        <v>2854</v>
      </c>
      <c r="D50" s="3">
        <f t="shared" si="10"/>
        <v>2.4258805929552563</v>
      </c>
      <c r="E50" s="3"/>
      <c r="F50" s="3">
        <f t="shared" si="11"/>
        <v>4199</v>
      </c>
      <c r="G50" s="3">
        <f t="shared" si="15"/>
        <v>2.442670824074182</v>
      </c>
      <c r="H50" s="3"/>
      <c r="I50" s="3">
        <f t="shared" si="14"/>
        <v>7053</v>
      </c>
      <c r="J50" s="3">
        <f t="shared" si="13"/>
        <v>2.435848730789156</v>
      </c>
    </row>
    <row r="51" spans="1:10" ht="11.25" customHeight="1">
      <c r="A51" s="59" t="s">
        <v>44</v>
      </c>
      <c r="B51" s="40"/>
      <c r="C51" s="3">
        <f t="shared" si="9"/>
        <v>5875</v>
      </c>
      <c r="D51" s="3">
        <f t="shared" si="10"/>
        <v>4.9937100503195975</v>
      </c>
      <c r="E51" s="3"/>
      <c r="F51" s="3">
        <f t="shared" si="11"/>
        <v>8881</v>
      </c>
      <c r="G51" s="3">
        <f t="shared" si="15"/>
        <v>5.166315691498644</v>
      </c>
      <c r="H51" s="3"/>
      <c r="I51" s="3">
        <f t="shared" si="14"/>
        <v>14756</v>
      </c>
      <c r="J51" s="3">
        <f t="shared" si="13"/>
        <v>5.096183733379381</v>
      </c>
    </row>
    <row r="52" spans="1:10" ht="11.25" customHeight="1">
      <c r="A52" s="59" t="s">
        <v>45</v>
      </c>
      <c r="B52" s="40"/>
      <c r="C52" s="3">
        <f t="shared" si="9"/>
        <v>2828</v>
      </c>
      <c r="D52" s="3">
        <f t="shared" si="10"/>
        <v>2.4037807697538423</v>
      </c>
      <c r="E52" s="3"/>
      <c r="F52" s="3">
        <f t="shared" si="11"/>
        <v>3935</v>
      </c>
      <c r="G52" s="3">
        <f t="shared" si="15"/>
        <v>2.289094949447941</v>
      </c>
      <c r="H52" s="3"/>
      <c r="I52" s="3">
        <f t="shared" si="14"/>
        <v>6763</v>
      </c>
      <c r="J52" s="3">
        <f t="shared" si="13"/>
        <v>2.3356933172163705</v>
      </c>
    </row>
    <row r="53" spans="1:10" ht="11.25" customHeight="1">
      <c r="A53" s="59" t="s">
        <v>46</v>
      </c>
      <c r="B53" s="40"/>
      <c r="C53" s="3">
        <f t="shared" si="9"/>
        <v>1458</v>
      </c>
      <c r="D53" s="3">
        <f t="shared" si="10"/>
        <v>1.2392900856793145</v>
      </c>
      <c r="E53" s="3"/>
      <c r="F53" s="3">
        <f t="shared" si="11"/>
        <v>2287</v>
      </c>
      <c r="G53" s="3">
        <f t="shared" si="15"/>
        <v>1.3304091866295913</v>
      </c>
      <c r="H53" s="3"/>
      <c r="I53" s="3">
        <f t="shared" si="14"/>
        <v>3745</v>
      </c>
      <c r="J53" s="3">
        <f t="shared" si="13"/>
        <v>1.2933862890692454</v>
      </c>
    </row>
    <row r="54" spans="1:10" ht="11.25" customHeight="1">
      <c r="A54" s="59" t="s">
        <v>47</v>
      </c>
      <c r="B54" s="40"/>
      <c r="C54" s="3">
        <f>C37+C20</f>
        <v>1747</v>
      </c>
      <c r="D54" s="3">
        <v>1</v>
      </c>
      <c r="E54" s="3"/>
      <c r="F54" s="3">
        <f t="shared" si="11"/>
        <v>3012</v>
      </c>
      <c r="G54" s="3">
        <f t="shared" si="15"/>
        <v>1.752161115053926</v>
      </c>
      <c r="H54" s="3"/>
      <c r="I54" s="3">
        <f t="shared" si="14"/>
        <v>4759</v>
      </c>
      <c r="J54" s="3">
        <f t="shared" si="13"/>
        <v>1.6435848730789155</v>
      </c>
    </row>
    <row r="55" spans="1:10" ht="11.25" customHeight="1">
      <c r="A55" s="59" t="s">
        <v>48</v>
      </c>
      <c r="B55" s="40"/>
      <c r="C55" s="4">
        <f>C21+C38</f>
        <v>816</v>
      </c>
      <c r="D55" s="3">
        <f t="shared" si="10"/>
        <v>0.69359445124439</v>
      </c>
      <c r="E55" s="4"/>
      <c r="F55" s="4">
        <f t="shared" si="11"/>
        <v>1581</v>
      </c>
      <c r="G55" s="3">
        <f t="shared" si="15"/>
        <v>0.9197100673639632</v>
      </c>
      <c r="H55" s="4"/>
      <c r="I55" s="3">
        <f t="shared" si="14"/>
        <v>2397</v>
      </c>
      <c r="J55" s="3">
        <f t="shared" si="13"/>
        <v>0.8278362977033329</v>
      </c>
    </row>
    <row r="56" spans="1:10" ht="15" customHeight="1">
      <c r="A56" s="61" t="s">
        <v>6</v>
      </c>
      <c r="B56" s="43"/>
      <c r="C56" s="42">
        <f>SUM(C41:C55)</f>
        <v>117648</v>
      </c>
      <c r="D56" s="42">
        <v>100</v>
      </c>
      <c r="E56" s="43"/>
      <c r="F56" s="42">
        <f>SUM(F41:F55)</f>
        <v>171902</v>
      </c>
      <c r="G56" s="42">
        <v>100</v>
      </c>
      <c r="H56" s="43"/>
      <c r="I56" s="42">
        <f>SUM(I41:I55)</f>
        <v>289550</v>
      </c>
      <c r="J56" s="42">
        <v>100</v>
      </c>
    </row>
    <row r="57" ht="24" customHeight="1"/>
  </sheetData>
  <mergeCells count="3">
    <mergeCell ref="A1:J1"/>
    <mergeCell ref="A3:J3"/>
    <mergeCell ref="A40:B40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zoomScaleSheetLayoutView="50" workbookViewId="0" topLeftCell="A1">
      <selection activeCell="F42" sqref="F42"/>
    </sheetView>
  </sheetViews>
  <sheetFormatPr defaultColWidth="9.140625" defaultRowHeight="12.75"/>
  <cols>
    <col min="1" max="1" width="21.421875" style="0" customWidth="1"/>
    <col min="2" max="2" width="6.28125" style="0" customWidth="1"/>
    <col min="3" max="3" width="3.7109375" style="0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5.7109375" style="0" customWidth="1"/>
    <col min="12" max="12" width="3.7109375" style="0" customWidth="1"/>
    <col min="13" max="13" width="1.7109375" style="0" customWidth="1"/>
    <col min="14" max="14" width="6.2812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7" customHeight="1">
      <c r="A1" s="95" t="s">
        <v>119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2.75" customHeight="1">
      <c r="A2" s="78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7" customHeight="1">
      <c r="A3" s="95" t="s">
        <v>139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5.75" customHeight="1">
      <c r="A4" s="33" t="s">
        <v>32</v>
      </c>
      <c r="B4" s="101" t="s">
        <v>12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33"/>
      <c r="Q4" s="109" t="s">
        <v>50</v>
      </c>
      <c r="R4" s="109"/>
    </row>
    <row r="5" spans="1:18" ht="15.75" customHeight="1">
      <c r="A5" s="48"/>
      <c r="B5" s="104" t="s">
        <v>112</v>
      </c>
      <c r="C5" s="105"/>
      <c r="D5" s="45"/>
      <c r="E5" s="102" t="s">
        <v>14</v>
      </c>
      <c r="F5" s="102"/>
      <c r="G5" s="45"/>
      <c r="H5" s="102" t="s">
        <v>15</v>
      </c>
      <c r="I5" s="102"/>
      <c r="J5" s="45"/>
      <c r="K5" s="102" t="s">
        <v>16</v>
      </c>
      <c r="L5" s="102"/>
      <c r="M5" s="45"/>
      <c r="N5" s="102" t="s">
        <v>28</v>
      </c>
      <c r="O5" s="102"/>
      <c r="P5" s="48"/>
      <c r="Q5" s="35"/>
      <c r="R5" s="35"/>
    </row>
    <row r="6" spans="1:18" ht="15.75" customHeight="1">
      <c r="A6" s="35"/>
      <c r="B6" s="36" t="s">
        <v>8</v>
      </c>
      <c r="C6" s="36" t="s">
        <v>9</v>
      </c>
      <c r="D6" s="36"/>
      <c r="E6" s="36" t="s">
        <v>8</v>
      </c>
      <c r="F6" s="36" t="s">
        <v>9</v>
      </c>
      <c r="G6" s="36"/>
      <c r="H6" s="36" t="s">
        <v>8</v>
      </c>
      <c r="I6" s="36" t="s">
        <v>9</v>
      </c>
      <c r="J6" s="36"/>
      <c r="K6" s="36" t="s">
        <v>8</v>
      </c>
      <c r="L6" s="36" t="s">
        <v>9</v>
      </c>
      <c r="M6" s="36"/>
      <c r="N6" s="36" t="s">
        <v>8</v>
      </c>
      <c r="O6" s="36" t="s">
        <v>9</v>
      </c>
      <c r="P6" s="36"/>
      <c r="Q6" s="36" t="s">
        <v>8</v>
      </c>
      <c r="R6" s="36" t="s">
        <v>9</v>
      </c>
    </row>
    <row r="7" spans="1:18" ht="27" customHeight="1">
      <c r="A7" s="47" t="s">
        <v>147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5.75" customHeight="1">
      <c r="A8" s="58" t="s">
        <v>34</v>
      </c>
      <c r="B8" s="3">
        <v>0</v>
      </c>
      <c r="C8" s="3">
        <f aca="true" t="shared" si="0" ref="C8:C16">B8/$B$23*100</f>
        <v>0</v>
      </c>
      <c r="D8" s="3"/>
      <c r="E8" s="3">
        <v>0</v>
      </c>
      <c r="F8" s="3">
        <f aca="true" t="shared" si="1" ref="F8:F22">E8/$E$23*100</f>
        <v>0</v>
      </c>
      <c r="G8" s="3"/>
      <c r="H8" s="3">
        <v>0</v>
      </c>
      <c r="I8" s="3">
        <f aca="true" t="shared" si="2" ref="I8:I22">H8/$H$23*100</f>
        <v>0</v>
      </c>
      <c r="J8" s="3"/>
      <c r="K8" s="3">
        <v>0</v>
      </c>
      <c r="L8" s="3">
        <f>K8/$K$23*100</f>
        <v>0</v>
      </c>
      <c r="M8" s="3"/>
      <c r="N8" s="3">
        <v>0</v>
      </c>
      <c r="O8" s="3">
        <v>0</v>
      </c>
      <c r="P8" s="3"/>
      <c r="Q8" s="3">
        <f aca="true" t="shared" si="3" ref="Q8:Q22">B8+E8+H8+K8+N8</f>
        <v>0</v>
      </c>
      <c r="R8" s="3">
        <f aca="true" t="shared" si="4" ref="R8:R18">Q8/$Q$23*100</f>
        <v>0</v>
      </c>
    </row>
    <row r="9" spans="1:18" ht="12.75">
      <c r="A9" s="59" t="s">
        <v>35</v>
      </c>
      <c r="B9" s="3">
        <v>130</v>
      </c>
      <c r="C9" s="3">
        <f t="shared" si="0"/>
        <v>0.19646365422396855</v>
      </c>
      <c r="D9" s="3"/>
      <c r="E9" s="3">
        <v>135</v>
      </c>
      <c r="F9" s="3">
        <f t="shared" si="1"/>
        <v>0.6161570059333638</v>
      </c>
      <c r="G9" s="3"/>
      <c r="H9" s="3">
        <v>73</v>
      </c>
      <c r="I9" s="3">
        <f t="shared" si="2"/>
        <v>0.8858148282975367</v>
      </c>
      <c r="J9" s="3"/>
      <c r="K9" s="3">
        <v>10</v>
      </c>
      <c r="L9" s="3">
        <f aca="true" t="shared" si="5" ref="L9:L22">K9/$K$23*100</f>
        <v>1.949317738791423</v>
      </c>
      <c r="M9" s="3"/>
      <c r="N9" s="3">
        <v>0</v>
      </c>
      <c r="O9" s="3">
        <v>0</v>
      </c>
      <c r="P9" s="3"/>
      <c r="Q9" s="3">
        <f t="shared" si="3"/>
        <v>348</v>
      </c>
      <c r="R9" s="3">
        <v>0</v>
      </c>
    </row>
    <row r="10" spans="1:18" ht="12.75">
      <c r="A10" s="59" t="s">
        <v>36</v>
      </c>
      <c r="B10" s="3">
        <v>104</v>
      </c>
      <c r="C10" s="3">
        <f t="shared" si="0"/>
        <v>0.15717092337917485</v>
      </c>
      <c r="D10" s="3"/>
      <c r="E10" s="3">
        <v>130</v>
      </c>
      <c r="F10" s="3">
        <f t="shared" si="1"/>
        <v>0.5933363760839799</v>
      </c>
      <c r="G10" s="3"/>
      <c r="H10" s="3">
        <v>84</v>
      </c>
      <c r="I10" s="3">
        <f t="shared" si="2"/>
        <v>1.0192937750273026</v>
      </c>
      <c r="J10" s="3"/>
      <c r="K10" s="3">
        <v>7</v>
      </c>
      <c r="L10" s="3">
        <f t="shared" si="5"/>
        <v>1.364522417153996</v>
      </c>
      <c r="M10" s="3"/>
      <c r="N10" s="3">
        <v>0</v>
      </c>
      <c r="O10" s="3">
        <v>0</v>
      </c>
      <c r="P10" s="3"/>
      <c r="Q10" s="3">
        <f t="shared" si="3"/>
        <v>325</v>
      </c>
      <c r="R10" s="3">
        <f t="shared" si="4"/>
        <v>0.33562591651692586</v>
      </c>
    </row>
    <row r="11" spans="1:18" ht="12.75">
      <c r="A11" s="59" t="s">
        <v>37</v>
      </c>
      <c r="B11" s="3">
        <v>163</v>
      </c>
      <c r="C11" s="3">
        <f t="shared" si="0"/>
        <v>0.24633519721928365</v>
      </c>
      <c r="D11" s="3"/>
      <c r="E11" s="3">
        <v>165</v>
      </c>
      <c r="F11" s="3">
        <f t="shared" si="1"/>
        <v>0.7530807850296669</v>
      </c>
      <c r="G11" s="3"/>
      <c r="H11" s="3">
        <v>103</v>
      </c>
      <c r="I11" s="3">
        <f t="shared" si="2"/>
        <v>1.2498483193787162</v>
      </c>
      <c r="J11" s="3"/>
      <c r="K11" s="3">
        <v>7</v>
      </c>
      <c r="L11" s="3">
        <f t="shared" si="5"/>
        <v>1.364522417153996</v>
      </c>
      <c r="M11" s="3"/>
      <c r="N11" s="3">
        <v>0</v>
      </c>
      <c r="O11" s="3">
        <v>0</v>
      </c>
      <c r="P11" s="3"/>
      <c r="Q11" s="3">
        <f t="shared" si="3"/>
        <v>438</v>
      </c>
      <c r="R11" s="3">
        <v>0</v>
      </c>
    </row>
    <row r="12" spans="1:18" ht="12.75">
      <c r="A12" s="59" t="s">
        <v>38</v>
      </c>
      <c r="B12" s="3">
        <v>206</v>
      </c>
      <c r="C12" s="3">
        <f t="shared" si="0"/>
        <v>0.31131932900105785</v>
      </c>
      <c r="D12" s="3"/>
      <c r="E12" s="3">
        <v>128</v>
      </c>
      <c r="F12" s="3">
        <f t="shared" si="1"/>
        <v>0.5842081241442264</v>
      </c>
      <c r="G12" s="3"/>
      <c r="H12" s="3">
        <v>93</v>
      </c>
      <c r="I12" s="3">
        <f t="shared" si="2"/>
        <v>1.1285038223516564</v>
      </c>
      <c r="J12" s="3"/>
      <c r="K12" s="3">
        <v>6</v>
      </c>
      <c r="L12" s="3">
        <f t="shared" si="5"/>
        <v>1.1695906432748537</v>
      </c>
      <c r="M12" s="3"/>
      <c r="N12" s="3">
        <v>0</v>
      </c>
      <c r="O12" s="3">
        <v>0</v>
      </c>
      <c r="P12" s="3"/>
      <c r="Q12" s="3">
        <f t="shared" si="3"/>
        <v>433</v>
      </c>
      <c r="R12" s="3">
        <f t="shared" si="4"/>
        <v>0.4471569903133197</v>
      </c>
    </row>
    <row r="13" spans="1:18" ht="12.75">
      <c r="A13" s="59" t="s">
        <v>39</v>
      </c>
      <c r="B13" s="3">
        <v>48609</v>
      </c>
      <c r="C13" s="3">
        <v>74</v>
      </c>
      <c r="D13" s="3"/>
      <c r="E13" s="3">
        <v>15091</v>
      </c>
      <c r="F13" s="3">
        <f t="shared" si="1"/>
        <v>68.87722501141032</v>
      </c>
      <c r="G13" s="3"/>
      <c r="H13" s="3">
        <v>4397</v>
      </c>
      <c r="I13" s="3">
        <v>53</v>
      </c>
      <c r="J13" s="3"/>
      <c r="K13" s="3">
        <v>262</v>
      </c>
      <c r="L13" s="3">
        <f t="shared" si="5"/>
        <v>51.07212475633528</v>
      </c>
      <c r="M13" s="3"/>
      <c r="N13" s="3">
        <v>0</v>
      </c>
      <c r="O13" s="3">
        <v>0</v>
      </c>
      <c r="P13" s="3"/>
      <c r="Q13" s="3">
        <f t="shared" si="3"/>
        <v>68359</v>
      </c>
      <c r="R13" s="3">
        <f t="shared" si="4"/>
        <v>70.59400623747857</v>
      </c>
    </row>
    <row r="14" spans="1:18" ht="12.75">
      <c r="A14" s="59" t="s">
        <v>40</v>
      </c>
      <c r="B14" s="3">
        <v>11516</v>
      </c>
      <c r="C14" s="3">
        <v>17</v>
      </c>
      <c r="D14" s="3"/>
      <c r="E14" s="3">
        <v>3035</v>
      </c>
      <c r="F14" s="3">
        <f t="shared" si="1"/>
        <v>13.852122318575994</v>
      </c>
      <c r="G14" s="3"/>
      <c r="H14" s="3">
        <v>556</v>
      </c>
      <c r="I14" s="3">
        <f t="shared" si="2"/>
        <v>6.746754034704526</v>
      </c>
      <c r="J14" s="3"/>
      <c r="K14" s="3">
        <v>20</v>
      </c>
      <c r="L14" s="3">
        <f t="shared" si="5"/>
        <v>3.898635477582846</v>
      </c>
      <c r="M14" s="3"/>
      <c r="N14" s="3">
        <v>0</v>
      </c>
      <c r="O14" s="3">
        <v>0</v>
      </c>
      <c r="P14" s="3"/>
      <c r="Q14" s="3">
        <f t="shared" si="3"/>
        <v>15127</v>
      </c>
      <c r="R14" s="3">
        <f t="shared" si="4"/>
        <v>15.621579197389346</v>
      </c>
    </row>
    <row r="15" spans="1:18" ht="12.75">
      <c r="A15" s="59" t="s">
        <v>41</v>
      </c>
      <c r="B15" s="3">
        <v>2590</v>
      </c>
      <c r="C15" s="3">
        <f t="shared" si="0"/>
        <v>3.9141604956929124</v>
      </c>
      <c r="D15" s="3"/>
      <c r="E15" s="3">
        <v>1419</v>
      </c>
      <c r="F15" s="3">
        <f t="shared" si="1"/>
        <v>6.476494751255135</v>
      </c>
      <c r="G15" s="3"/>
      <c r="H15" s="3">
        <v>657</v>
      </c>
      <c r="I15" s="3">
        <f t="shared" si="2"/>
        <v>7.972333454677831</v>
      </c>
      <c r="J15" s="3"/>
      <c r="K15" s="3">
        <v>22</v>
      </c>
      <c r="L15" s="3">
        <f t="shared" si="5"/>
        <v>4.28849902534113</v>
      </c>
      <c r="M15" s="3"/>
      <c r="N15" s="3">
        <v>0</v>
      </c>
      <c r="O15" s="3">
        <v>0</v>
      </c>
      <c r="P15" s="3"/>
      <c r="Q15" s="3">
        <f t="shared" si="3"/>
        <v>4688</v>
      </c>
      <c r="R15" s="3">
        <f t="shared" si="4"/>
        <v>4.841274758865688</v>
      </c>
    </row>
    <row r="16" spans="1:18" ht="12.75">
      <c r="A16" s="59" t="s">
        <v>42</v>
      </c>
      <c r="B16" s="3">
        <v>1009</v>
      </c>
      <c r="C16" s="3">
        <f t="shared" si="0"/>
        <v>1.5248602085537253</v>
      </c>
      <c r="D16" s="3"/>
      <c r="E16" s="3">
        <v>887</v>
      </c>
      <c r="F16" s="3">
        <f t="shared" si="1"/>
        <v>4.048379735280694</v>
      </c>
      <c r="G16" s="3"/>
      <c r="H16" s="3">
        <v>660</v>
      </c>
      <c r="I16" s="3">
        <v>8</v>
      </c>
      <c r="J16" s="3"/>
      <c r="K16" s="3">
        <v>24</v>
      </c>
      <c r="L16" s="3">
        <f t="shared" si="5"/>
        <v>4.678362573099415</v>
      </c>
      <c r="M16" s="3"/>
      <c r="N16" s="3">
        <v>0</v>
      </c>
      <c r="O16" s="3">
        <v>0</v>
      </c>
      <c r="P16" s="3"/>
      <c r="Q16" s="3">
        <f t="shared" si="3"/>
        <v>2580</v>
      </c>
      <c r="R16" s="3">
        <f t="shared" si="4"/>
        <v>2.6643534295805194</v>
      </c>
    </row>
    <row r="17" spans="1:18" ht="12.75">
      <c r="A17" s="59" t="s">
        <v>43</v>
      </c>
      <c r="B17" s="3">
        <v>501</v>
      </c>
      <c r="C17" s="3">
        <v>1</v>
      </c>
      <c r="D17" s="3"/>
      <c r="E17" s="3">
        <v>473</v>
      </c>
      <c r="F17" s="3">
        <f t="shared" si="1"/>
        <v>2.1588315837517116</v>
      </c>
      <c r="G17" s="3"/>
      <c r="H17" s="3">
        <v>484</v>
      </c>
      <c r="I17" s="3">
        <f t="shared" si="2"/>
        <v>5.873073656109695</v>
      </c>
      <c r="J17" s="3"/>
      <c r="K17" s="3">
        <v>14</v>
      </c>
      <c r="L17" s="3">
        <f t="shared" si="5"/>
        <v>2.729044834307992</v>
      </c>
      <c r="M17" s="3"/>
      <c r="N17" s="3">
        <v>0</v>
      </c>
      <c r="O17" s="3">
        <v>0</v>
      </c>
      <c r="P17" s="3"/>
      <c r="Q17" s="3">
        <f t="shared" si="3"/>
        <v>1472</v>
      </c>
      <c r="R17" s="3">
        <f t="shared" si="4"/>
        <v>1.520127228039738</v>
      </c>
    </row>
    <row r="18" spans="1:18" ht="12.75">
      <c r="A18" s="59" t="s">
        <v>44</v>
      </c>
      <c r="B18" s="3">
        <v>902</v>
      </c>
      <c r="C18" s="3">
        <f>B18/$B$23*100</f>
        <v>1.3631555085386127</v>
      </c>
      <c r="D18" s="3"/>
      <c r="E18" s="3">
        <v>335</v>
      </c>
      <c r="F18" s="3">
        <v>1</v>
      </c>
      <c r="G18" s="3"/>
      <c r="H18" s="3">
        <v>1001</v>
      </c>
      <c r="I18" s="3">
        <f t="shared" si="2"/>
        <v>12.146584152408687</v>
      </c>
      <c r="J18" s="3"/>
      <c r="K18" s="3">
        <v>104</v>
      </c>
      <c r="L18" s="3">
        <f t="shared" si="5"/>
        <v>20.2729044834308</v>
      </c>
      <c r="M18" s="3"/>
      <c r="N18" s="3">
        <v>0</v>
      </c>
      <c r="O18" s="3">
        <v>0</v>
      </c>
      <c r="P18" s="3"/>
      <c r="Q18" s="3">
        <f t="shared" si="3"/>
        <v>2342</v>
      </c>
      <c r="R18" s="3">
        <f t="shared" si="4"/>
        <v>2.418571989177355</v>
      </c>
    </row>
    <row r="19" spans="1:18" ht="12.75">
      <c r="A19" s="59" t="s">
        <v>45</v>
      </c>
      <c r="B19" s="3">
        <v>337</v>
      </c>
      <c r="C19" s="3">
        <f>B19/$B$23*100</f>
        <v>0.5092942421036724</v>
      </c>
      <c r="D19" s="3"/>
      <c r="E19" s="3">
        <v>83</v>
      </c>
      <c r="F19" s="3">
        <f t="shared" si="1"/>
        <v>0.37882245549977184</v>
      </c>
      <c r="G19" s="3"/>
      <c r="H19" s="3">
        <v>115</v>
      </c>
      <c r="I19" s="3">
        <v>2</v>
      </c>
      <c r="J19" s="3"/>
      <c r="K19" s="3">
        <v>29</v>
      </c>
      <c r="L19" s="3">
        <f t="shared" si="5"/>
        <v>5.653021442495127</v>
      </c>
      <c r="M19" s="3"/>
      <c r="N19" s="3">
        <v>0</v>
      </c>
      <c r="O19" s="3">
        <v>0</v>
      </c>
      <c r="P19" s="3"/>
      <c r="Q19" s="3">
        <f t="shared" si="3"/>
        <v>564</v>
      </c>
      <c r="R19" s="3">
        <f>Q19/$Q$23*100</f>
        <v>0.5824400520478344</v>
      </c>
    </row>
    <row r="20" spans="1:18" ht="12.75">
      <c r="A20" s="59" t="s">
        <v>46</v>
      </c>
      <c r="B20" s="3">
        <v>97</v>
      </c>
      <c r="C20" s="3">
        <f>B20/$B$23*100</f>
        <v>0.14659211122865348</v>
      </c>
      <c r="D20" s="3"/>
      <c r="E20" s="3">
        <v>27</v>
      </c>
      <c r="F20" s="3">
        <f t="shared" si="1"/>
        <v>0.12323140118667274</v>
      </c>
      <c r="G20" s="3"/>
      <c r="H20" s="3">
        <v>12</v>
      </c>
      <c r="I20" s="3">
        <f t="shared" si="2"/>
        <v>0.1456133964324718</v>
      </c>
      <c r="J20" s="3"/>
      <c r="K20" s="3">
        <v>5</v>
      </c>
      <c r="L20" s="3">
        <v>1</v>
      </c>
      <c r="M20" s="3"/>
      <c r="N20" s="3">
        <v>0</v>
      </c>
      <c r="O20" s="3">
        <v>0</v>
      </c>
      <c r="P20" s="3"/>
      <c r="Q20" s="3">
        <f t="shared" si="3"/>
        <v>141</v>
      </c>
      <c r="R20" s="3">
        <f>Q20/$Q$23*100</f>
        <v>0.1456100130119586</v>
      </c>
    </row>
    <row r="21" spans="1:18" ht="12.75">
      <c r="A21" s="59" t="s">
        <v>47</v>
      </c>
      <c r="B21" s="3">
        <v>6</v>
      </c>
      <c r="C21" s="3">
        <f>B21/$B$23*100</f>
        <v>0.009067553271875473</v>
      </c>
      <c r="D21" s="3"/>
      <c r="E21" s="3">
        <v>2</v>
      </c>
      <c r="F21" s="3">
        <f t="shared" si="1"/>
        <v>0.009128251939753538</v>
      </c>
      <c r="G21" s="3"/>
      <c r="H21" s="3">
        <v>6</v>
      </c>
      <c r="I21" s="3">
        <f t="shared" si="2"/>
        <v>0.0728066982162359</v>
      </c>
      <c r="J21" s="3"/>
      <c r="K21" s="3">
        <v>3</v>
      </c>
      <c r="L21" s="3">
        <f t="shared" si="5"/>
        <v>0.5847953216374269</v>
      </c>
      <c r="M21" s="3"/>
      <c r="N21" s="3">
        <v>0</v>
      </c>
      <c r="O21" s="3">
        <v>0</v>
      </c>
      <c r="P21" s="3"/>
      <c r="Q21" s="3">
        <f t="shared" si="3"/>
        <v>17</v>
      </c>
      <c r="R21" s="3">
        <f>Q21/$Q$23*100</f>
        <v>0.017555817171654584</v>
      </c>
    </row>
    <row r="22" spans="1:18" ht="12.75">
      <c r="A22" s="59" t="s">
        <v>48</v>
      </c>
      <c r="B22" s="4">
        <v>0</v>
      </c>
      <c r="C22" s="3">
        <f>B22/$B$23*100</f>
        <v>0</v>
      </c>
      <c r="D22" s="3"/>
      <c r="E22" s="3">
        <v>0</v>
      </c>
      <c r="F22" s="3">
        <f t="shared" si="1"/>
        <v>0</v>
      </c>
      <c r="G22" s="3"/>
      <c r="H22" s="3">
        <v>0</v>
      </c>
      <c r="I22" s="3">
        <f t="shared" si="2"/>
        <v>0</v>
      </c>
      <c r="J22" s="3"/>
      <c r="K22" s="3">
        <v>0</v>
      </c>
      <c r="L22" s="3">
        <f t="shared" si="5"/>
        <v>0</v>
      </c>
      <c r="M22" s="3"/>
      <c r="N22" s="3">
        <v>0</v>
      </c>
      <c r="O22" s="3">
        <v>0</v>
      </c>
      <c r="P22" s="3"/>
      <c r="Q22" s="3">
        <f t="shared" si="3"/>
        <v>0</v>
      </c>
      <c r="R22" s="3">
        <f>Q22/$Q$23*100</f>
        <v>0</v>
      </c>
    </row>
    <row r="23" spans="1:18" ht="15.75" customHeight="1">
      <c r="A23" s="60" t="s">
        <v>6</v>
      </c>
      <c r="B23" s="4">
        <f>SUM(B8:B22)</f>
        <v>66170</v>
      </c>
      <c r="C23" s="4">
        <v>100</v>
      </c>
      <c r="D23" s="4"/>
      <c r="E23" s="4">
        <f>SUM(E8:E22)</f>
        <v>21910</v>
      </c>
      <c r="F23" s="4">
        <v>100</v>
      </c>
      <c r="G23" s="4"/>
      <c r="H23" s="4">
        <f>SUM(H8:H22)</f>
        <v>8241</v>
      </c>
      <c r="I23" s="4">
        <v>100</v>
      </c>
      <c r="J23" s="4"/>
      <c r="K23" s="4">
        <f>SUM(K8:K22)</f>
        <v>513</v>
      </c>
      <c r="L23" s="4">
        <v>100</v>
      </c>
      <c r="M23" s="4"/>
      <c r="N23" s="4">
        <f>SUM(N8:N22)</f>
        <v>0</v>
      </c>
      <c r="O23" s="4">
        <f>SUM(N23)</f>
        <v>0</v>
      </c>
      <c r="P23" s="4"/>
      <c r="Q23" s="4">
        <f>SUM(Q8:Q22)</f>
        <v>96834</v>
      </c>
      <c r="R23" s="4">
        <v>100</v>
      </c>
    </row>
    <row r="24" spans="1:18" ht="12.75" customHeight="1">
      <c r="A24" s="60"/>
      <c r="B24" s="4"/>
      <c r="C24" s="3"/>
      <c r="D24" s="4"/>
      <c r="E24" s="4"/>
      <c r="F24" s="3"/>
      <c r="G24" s="4"/>
      <c r="H24" s="4"/>
      <c r="I24" s="3"/>
      <c r="J24" s="4"/>
      <c r="K24" s="4"/>
      <c r="L24" s="3"/>
      <c r="M24" s="4"/>
      <c r="N24" s="4"/>
      <c r="O24" s="3"/>
      <c r="P24" s="4"/>
      <c r="Q24" s="4"/>
      <c r="R24" s="3"/>
    </row>
    <row r="25" spans="1:18" ht="27" customHeight="1">
      <c r="A25" s="64" t="s">
        <v>111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 customHeight="1">
      <c r="A26" s="58" t="s">
        <v>34</v>
      </c>
      <c r="B26" s="3">
        <v>775</v>
      </c>
      <c r="C26" s="3">
        <f>B26/$B$41*100</f>
        <v>0.639243795211033</v>
      </c>
      <c r="D26" s="3"/>
      <c r="E26" s="3">
        <v>774</v>
      </c>
      <c r="F26" s="3">
        <v>2</v>
      </c>
      <c r="G26" s="3"/>
      <c r="H26" s="3">
        <v>463</v>
      </c>
      <c r="I26" s="3">
        <f>H26/$H$41*100</f>
        <v>2.6161148152333595</v>
      </c>
      <c r="J26" s="57"/>
      <c r="K26" s="3">
        <v>51</v>
      </c>
      <c r="L26" s="3">
        <f>K26/$K$41*100</f>
        <v>2.8813559322033897</v>
      </c>
      <c r="M26" s="3"/>
      <c r="N26" s="3">
        <v>0</v>
      </c>
      <c r="O26" s="3">
        <v>0</v>
      </c>
      <c r="P26" s="3"/>
      <c r="Q26" s="3">
        <f aca="true" t="shared" si="6" ref="Q26:Q40">B26+E26+H26+K26+N26</f>
        <v>2063</v>
      </c>
      <c r="R26" s="3">
        <f>Q26/$Q$41*100</f>
        <v>1.070487141700741</v>
      </c>
    </row>
    <row r="27" spans="1:18" ht="12.75">
      <c r="A27" s="59" t="s">
        <v>35</v>
      </c>
      <c r="B27" s="3">
        <v>1726</v>
      </c>
      <c r="C27" s="3">
        <v>2</v>
      </c>
      <c r="D27" s="3"/>
      <c r="E27" s="3">
        <v>2264</v>
      </c>
      <c r="F27" s="3">
        <f aca="true" t="shared" si="7" ref="F27:F40">E27/$E$41*100</f>
        <v>4.352925342715964</v>
      </c>
      <c r="G27" s="3"/>
      <c r="H27" s="3">
        <v>1184</v>
      </c>
      <c r="I27" s="3">
        <f aca="true" t="shared" si="8" ref="I27:I40">H27/$H$41*100</f>
        <v>6.690021471352694</v>
      </c>
      <c r="J27" s="57"/>
      <c r="K27" s="3">
        <v>212</v>
      </c>
      <c r="L27" s="3">
        <f aca="true" t="shared" si="9" ref="L27:L40">K27/$K$41*100</f>
        <v>11.977401129943503</v>
      </c>
      <c r="M27" s="3"/>
      <c r="N27" s="3">
        <v>0</v>
      </c>
      <c r="O27" s="3">
        <v>0</v>
      </c>
      <c r="P27" s="3"/>
      <c r="Q27" s="3">
        <f t="shared" si="6"/>
        <v>5386</v>
      </c>
      <c r="R27" s="3">
        <f aca="true" t="shared" si="10" ref="R27:R40">Q27/$Q$41*100</f>
        <v>2.79478611013097</v>
      </c>
    </row>
    <row r="28" spans="1:18" ht="12.75">
      <c r="A28" s="59" t="s">
        <v>36</v>
      </c>
      <c r="B28" s="3">
        <v>524</v>
      </c>
      <c r="C28" s="3">
        <f aca="true" t="shared" si="11" ref="C28:C39">B28/$B$41*100</f>
        <v>0.43221128863300806</v>
      </c>
      <c r="D28" s="3"/>
      <c r="E28" s="3">
        <v>442</v>
      </c>
      <c r="F28" s="3">
        <f t="shared" si="7"/>
        <v>0.8498202303358906</v>
      </c>
      <c r="G28" s="3"/>
      <c r="H28" s="3">
        <v>195</v>
      </c>
      <c r="I28" s="3">
        <f t="shared" si="8"/>
        <v>1.1018194146231213</v>
      </c>
      <c r="J28" s="57"/>
      <c r="K28" s="3">
        <v>25</v>
      </c>
      <c r="L28" s="3">
        <v>2</v>
      </c>
      <c r="M28" s="3"/>
      <c r="N28" s="3">
        <v>0</v>
      </c>
      <c r="O28" s="3">
        <v>0</v>
      </c>
      <c r="P28" s="3"/>
      <c r="Q28" s="3">
        <f t="shared" si="6"/>
        <v>1186</v>
      </c>
      <c r="R28" s="3">
        <f t="shared" si="10"/>
        <v>0.6154133543660101</v>
      </c>
    </row>
    <row r="29" spans="1:18" ht="12.75">
      <c r="A29" s="59" t="s">
        <v>37</v>
      </c>
      <c r="B29" s="3">
        <v>646</v>
      </c>
      <c r="C29" s="3">
        <f t="shared" si="11"/>
        <v>0.5328406344597771</v>
      </c>
      <c r="D29" s="3"/>
      <c r="E29" s="3">
        <v>454</v>
      </c>
      <c r="F29" s="3">
        <f t="shared" si="7"/>
        <v>0.8728922727884485</v>
      </c>
      <c r="G29" s="3"/>
      <c r="H29" s="3">
        <v>224</v>
      </c>
      <c r="I29" s="3">
        <f t="shared" si="8"/>
        <v>1.2656797378234828</v>
      </c>
      <c r="J29" s="57"/>
      <c r="K29" s="3">
        <v>22</v>
      </c>
      <c r="L29" s="3">
        <f t="shared" si="9"/>
        <v>1.2429378531073447</v>
      </c>
      <c r="M29" s="3"/>
      <c r="N29" s="3">
        <v>0</v>
      </c>
      <c r="O29" s="3">
        <v>0</v>
      </c>
      <c r="P29" s="3"/>
      <c r="Q29" s="3">
        <f t="shared" si="6"/>
        <v>1346</v>
      </c>
      <c r="R29" s="3">
        <f t="shared" si="10"/>
        <v>0.6984370783951515</v>
      </c>
    </row>
    <row r="30" spans="1:18" ht="12.75">
      <c r="A30" s="59" t="s">
        <v>38</v>
      </c>
      <c r="B30" s="3">
        <v>743</v>
      </c>
      <c r="C30" s="3">
        <f t="shared" si="11"/>
        <v>0.6128492126990935</v>
      </c>
      <c r="D30" s="3"/>
      <c r="E30" s="3">
        <v>423</v>
      </c>
      <c r="F30" s="3">
        <f t="shared" si="7"/>
        <v>0.8132894964526735</v>
      </c>
      <c r="G30" s="3"/>
      <c r="H30" s="3">
        <v>189</v>
      </c>
      <c r="I30" s="3">
        <f t="shared" si="8"/>
        <v>1.0679172787885638</v>
      </c>
      <c r="J30" s="57"/>
      <c r="K30" s="3">
        <v>33</v>
      </c>
      <c r="L30" s="3">
        <f t="shared" si="9"/>
        <v>1.864406779661017</v>
      </c>
      <c r="M30" s="3"/>
      <c r="N30" s="3">
        <v>0</v>
      </c>
      <c r="O30" s="3">
        <v>0</v>
      </c>
      <c r="P30" s="3"/>
      <c r="Q30" s="3">
        <f t="shared" si="6"/>
        <v>1388</v>
      </c>
      <c r="R30" s="3">
        <f t="shared" si="10"/>
        <v>0.720230805952801</v>
      </c>
    </row>
    <row r="31" spans="1:18" ht="12.75">
      <c r="A31" s="59" t="s">
        <v>39</v>
      </c>
      <c r="B31" s="3">
        <v>54835</v>
      </c>
      <c r="C31" s="3">
        <f t="shared" si="11"/>
        <v>45.2295916263187</v>
      </c>
      <c r="D31" s="3"/>
      <c r="E31" s="3">
        <v>27079</v>
      </c>
      <c r="F31" s="3">
        <f t="shared" si="7"/>
        <v>52.06398646440176</v>
      </c>
      <c r="G31" s="3"/>
      <c r="H31" s="3">
        <v>8376</v>
      </c>
      <c r="I31" s="3">
        <f t="shared" si="8"/>
        <v>47.32738162504238</v>
      </c>
      <c r="J31" s="57"/>
      <c r="K31" s="3">
        <v>697</v>
      </c>
      <c r="L31" s="3">
        <v>39</v>
      </c>
      <c r="M31" s="3"/>
      <c r="N31" s="3">
        <v>0</v>
      </c>
      <c r="O31" s="3">
        <v>0</v>
      </c>
      <c r="P31" s="3"/>
      <c r="Q31" s="3">
        <f t="shared" si="6"/>
        <v>90987</v>
      </c>
      <c r="R31" s="3">
        <f t="shared" si="10"/>
        <v>47.21299736399676</v>
      </c>
    </row>
    <row r="32" spans="1:18" ht="12.75">
      <c r="A32" s="59" t="s">
        <v>40</v>
      </c>
      <c r="B32" s="3">
        <v>24668</v>
      </c>
      <c r="C32" s="3">
        <f t="shared" si="11"/>
        <v>20.346923793891303</v>
      </c>
      <c r="D32" s="3"/>
      <c r="E32" s="3">
        <v>11381</v>
      </c>
      <c r="F32" s="3">
        <f t="shared" si="7"/>
        <v>21.881909596046988</v>
      </c>
      <c r="G32" s="3"/>
      <c r="H32" s="3">
        <v>3833</v>
      </c>
      <c r="I32" s="3">
        <f t="shared" si="8"/>
        <v>21.657814442309867</v>
      </c>
      <c r="J32" s="57"/>
      <c r="K32" s="3">
        <v>324</v>
      </c>
      <c r="L32" s="3">
        <v>18</v>
      </c>
      <c r="M32" s="3"/>
      <c r="N32" s="3">
        <v>0</v>
      </c>
      <c r="O32" s="3">
        <v>0</v>
      </c>
      <c r="P32" s="3"/>
      <c r="Q32" s="3">
        <f t="shared" si="6"/>
        <v>40206</v>
      </c>
      <c r="R32" s="3">
        <f t="shared" si="10"/>
        <v>20.86282405197285</v>
      </c>
    </row>
    <row r="33" spans="1:18" ht="12.75">
      <c r="A33" s="59" t="s">
        <v>41</v>
      </c>
      <c r="B33" s="3">
        <v>6599</v>
      </c>
      <c r="C33" s="3">
        <f t="shared" si="11"/>
        <v>5.4430578123840085</v>
      </c>
      <c r="D33" s="3"/>
      <c r="E33" s="3">
        <v>1727</v>
      </c>
      <c r="F33" s="3">
        <f t="shared" si="7"/>
        <v>3.3204514429639884</v>
      </c>
      <c r="G33" s="3"/>
      <c r="H33" s="3">
        <v>879</v>
      </c>
      <c r="I33" s="3">
        <f t="shared" si="8"/>
        <v>4.966662899762685</v>
      </c>
      <c r="J33" s="57"/>
      <c r="K33" s="3">
        <v>89</v>
      </c>
      <c r="L33" s="3">
        <f t="shared" si="9"/>
        <v>5.028248587570622</v>
      </c>
      <c r="M33" s="3"/>
      <c r="N33" s="3">
        <v>0</v>
      </c>
      <c r="O33" s="3">
        <v>0</v>
      </c>
      <c r="P33" s="3"/>
      <c r="Q33" s="3">
        <f t="shared" si="6"/>
        <v>9294</v>
      </c>
      <c r="R33" s="3">
        <f t="shared" si="10"/>
        <v>4.822640569542747</v>
      </c>
    </row>
    <row r="34" spans="1:18" ht="12.75">
      <c r="A34" s="59" t="s">
        <v>42</v>
      </c>
      <c r="B34" s="3">
        <v>4089</v>
      </c>
      <c r="C34" s="3">
        <f t="shared" si="11"/>
        <v>3.3727327466037598</v>
      </c>
      <c r="D34" s="3"/>
      <c r="E34" s="3">
        <v>1228</v>
      </c>
      <c r="F34" s="3">
        <f t="shared" si="7"/>
        <v>2.361039010978447</v>
      </c>
      <c r="G34" s="3"/>
      <c r="H34" s="3">
        <v>530</v>
      </c>
      <c r="I34" s="3">
        <f t="shared" si="8"/>
        <v>2.9946886653859193</v>
      </c>
      <c r="J34" s="57"/>
      <c r="K34" s="3">
        <v>76</v>
      </c>
      <c r="L34" s="3">
        <f t="shared" si="9"/>
        <v>4.293785310734463</v>
      </c>
      <c r="M34" s="3"/>
      <c r="N34" s="3">
        <v>0</v>
      </c>
      <c r="O34" s="3">
        <v>0</v>
      </c>
      <c r="P34" s="3"/>
      <c r="Q34" s="3">
        <f t="shared" si="6"/>
        <v>5923</v>
      </c>
      <c r="R34" s="3">
        <f t="shared" si="10"/>
        <v>3.0734344839037755</v>
      </c>
    </row>
    <row r="35" spans="1:18" ht="12.75">
      <c r="A35" s="59" t="s">
        <v>43</v>
      </c>
      <c r="B35" s="3">
        <v>4145</v>
      </c>
      <c r="C35" s="3">
        <f t="shared" si="11"/>
        <v>3.418923265999654</v>
      </c>
      <c r="D35" s="3"/>
      <c r="E35" s="3">
        <v>1022</v>
      </c>
      <c r="F35" s="3">
        <f t="shared" si="7"/>
        <v>1.9649689488761994</v>
      </c>
      <c r="G35" s="3"/>
      <c r="H35" s="3">
        <v>354</v>
      </c>
      <c r="I35" s="3">
        <f t="shared" si="8"/>
        <v>2.000226014238897</v>
      </c>
      <c r="J35" s="57"/>
      <c r="K35" s="3">
        <v>60</v>
      </c>
      <c r="L35" s="3">
        <v>4</v>
      </c>
      <c r="M35" s="3"/>
      <c r="N35" s="3">
        <v>0</v>
      </c>
      <c r="O35" s="3">
        <v>0</v>
      </c>
      <c r="P35" s="3"/>
      <c r="Q35" s="3">
        <f t="shared" si="6"/>
        <v>5581</v>
      </c>
      <c r="R35" s="3">
        <f t="shared" si="10"/>
        <v>2.895971273791486</v>
      </c>
    </row>
    <row r="36" spans="1:18" ht="12.75">
      <c r="A36" s="59" t="s">
        <v>44</v>
      </c>
      <c r="B36" s="3">
        <v>9280</v>
      </c>
      <c r="C36" s="3">
        <f t="shared" si="11"/>
        <v>7.6544289284624325</v>
      </c>
      <c r="D36" s="3"/>
      <c r="E36" s="3">
        <v>2249</v>
      </c>
      <c r="F36" s="3">
        <v>4</v>
      </c>
      <c r="G36" s="3"/>
      <c r="H36" s="3">
        <v>745</v>
      </c>
      <c r="I36" s="3">
        <f t="shared" si="8"/>
        <v>4.209515199457566</v>
      </c>
      <c r="J36" s="57"/>
      <c r="K36" s="3">
        <v>140</v>
      </c>
      <c r="L36" s="3">
        <f t="shared" si="9"/>
        <v>7.909604519774012</v>
      </c>
      <c r="M36" s="3"/>
      <c r="N36" s="3">
        <v>0</v>
      </c>
      <c r="O36" s="3">
        <v>0</v>
      </c>
      <c r="P36" s="3"/>
      <c r="Q36" s="3">
        <v>12414</v>
      </c>
      <c r="R36" s="3">
        <f t="shared" si="10"/>
        <v>6.441603188111003</v>
      </c>
    </row>
    <row r="37" spans="1:18" ht="12.75">
      <c r="A37" s="59" t="s">
        <v>45</v>
      </c>
      <c r="B37" s="3">
        <v>4905</v>
      </c>
      <c r="C37" s="3">
        <f t="shared" si="11"/>
        <v>4.045794600658215</v>
      </c>
      <c r="D37" s="3"/>
      <c r="E37" s="3">
        <v>1017</v>
      </c>
      <c r="F37" s="3">
        <f t="shared" si="7"/>
        <v>1.9553555978543</v>
      </c>
      <c r="G37" s="3"/>
      <c r="H37" s="3">
        <v>253</v>
      </c>
      <c r="I37" s="3">
        <f t="shared" si="8"/>
        <v>1.4295400610238445</v>
      </c>
      <c r="J37" s="57"/>
      <c r="K37" s="3">
        <v>24</v>
      </c>
      <c r="L37" s="3">
        <v>1</v>
      </c>
      <c r="M37" s="3"/>
      <c r="N37" s="3">
        <v>0</v>
      </c>
      <c r="O37" s="3">
        <v>0</v>
      </c>
      <c r="P37" s="3"/>
      <c r="Q37" s="3">
        <f t="shared" si="6"/>
        <v>6199</v>
      </c>
      <c r="R37" s="3">
        <f t="shared" si="10"/>
        <v>3.2166504078540443</v>
      </c>
    </row>
    <row r="38" spans="1:18" ht="12.75">
      <c r="A38" s="59" t="s">
        <v>46</v>
      </c>
      <c r="B38" s="3">
        <v>2901</v>
      </c>
      <c r="C38" s="3">
        <f t="shared" si="11"/>
        <v>2.3928338708480084</v>
      </c>
      <c r="D38" s="3"/>
      <c r="E38" s="3">
        <v>553</v>
      </c>
      <c r="F38" s="3">
        <f t="shared" si="7"/>
        <v>1.0632366230220531</v>
      </c>
      <c r="G38" s="3"/>
      <c r="H38" s="3">
        <v>143</v>
      </c>
      <c r="I38" s="3">
        <f t="shared" si="8"/>
        <v>0.8080009040569556</v>
      </c>
      <c r="J38" s="57"/>
      <c r="K38" s="3">
        <v>7</v>
      </c>
      <c r="L38" s="3">
        <v>1</v>
      </c>
      <c r="M38" s="3"/>
      <c r="N38" s="3">
        <v>0</v>
      </c>
      <c r="O38" s="3">
        <v>0</v>
      </c>
      <c r="P38" s="3"/>
      <c r="Q38" s="3">
        <f t="shared" si="6"/>
        <v>3604</v>
      </c>
      <c r="R38" s="3">
        <v>2</v>
      </c>
    </row>
    <row r="39" spans="1:18" ht="12.75">
      <c r="A39" s="59" t="s">
        <v>47</v>
      </c>
      <c r="B39" s="3">
        <v>3636</v>
      </c>
      <c r="C39" s="3">
        <f t="shared" si="11"/>
        <v>2.9990844379191173</v>
      </c>
      <c r="D39" s="3"/>
      <c r="E39" s="3">
        <v>894</v>
      </c>
      <c r="F39" s="3">
        <f t="shared" si="7"/>
        <v>1.7188671627155796</v>
      </c>
      <c r="G39" s="3"/>
      <c r="H39" s="3">
        <v>206</v>
      </c>
      <c r="I39" s="3">
        <f t="shared" si="8"/>
        <v>1.16397333031981</v>
      </c>
      <c r="J39" s="57"/>
      <c r="K39" s="3">
        <v>6</v>
      </c>
      <c r="L39" s="3">
        <f t="shared" si="9"/>
        <v>0.3389830508474576</v>
      </c>
      <c r="M39" s="3"/>
      <c r="N39" s="3">
        <v>0</v>
      </c>
      <c r="O39" s="3">
        <v>0</v>
      </c>
      <c r="P39" s="3"/>
      <c r="Q39" s="3">
        <f t="shared" si="6"/>
        <v>4742</v>
      </c>
      <c r="R39" s="3">
        <f t="shared" si="10"/>
        <v>2.4606156209136762</v>
      </c>
    </row>
    <row r="40" spans="1:18" ht="12.75">
      <c r="A40" s="59" t="s">
        <v>48</v>
      </c>
      <c r="B40" s="3">
        <v>1765</v>
      </c>
      <c r="C40" s="3">
        <v>2</v>
      </c>
      <c r="D40" s="3"/>
      <c r="E40" s="3">
        <v>504</v>
      </c>
      <c r="F40" s="3">
        <f t="shared" si="7"/>
        <v>0.9690257830074408</v>
      </c>
      <c r="G40" s="3"/>
      <c r="H40" s="3">
        <v>124</v>
      </c>
      <c r="I40" s="3">
        <f t="shared" si="8"/>
        <v>0.7006441405808566</v>
      </c>
      <c r="J40" s="57"/>
      <c r="K40" s="3">
        <v>4</v>
      </c>
      <c r="L40" s="3">
        <f t="shared" si="9"/>
        <v>0.22598870056497175</v>
      </c>
      <c r="M40" s="3"/>
      <c r="N40" s="3">
        <v>0</v>
      </c>
      <c r="O40" s="3">
        <v>0</v>
      </c>
      <c r="P40" s="3"/>
      <c r="Q40" s="3">
        <f t="shared" si="6"/>
        <v>2397</v>
      </c>
      <c r="R40" s="3">
        <f t="shared" si="10"/>
        <v>1.2437991656115734</v>
      </c>
    </row>
    <row r="41" spans="1:18" ht="15.75" customHeight="1">
      <c r="A41" s="61" t="s">
        <v>6</v>
      </c>
      <c r="B41" s="42">
        <f>SUM(B26:B40)</f>
        <v>121237</v>
      </c>
      <c r="C41" s="42">
        <v>100</v>
      </c>
      <c r="D41" s="42"/>
      <c r="E41" s="42">
        <f>SUM(E26:E40)</f>
        <v>52011</v>
      </c>
      <c r="F41" s="42">
        <v>100</v>
      </c>
      <c r="G41" s="42"/>
      <c r="H41" s="42">
        <f>SUM(H26:H40)</f>
        <v>17698</v>
      </c>
      <c r="I41" s="42">
        <v>100</v>
      </c>
      <c r="J41" s="65"/>
      <c r="K41" s="42">
        <f>SUM(K26:K40)</f>
        <v>1770</v>
      </c>
      <c r="L41" s="42">
        <v>100</v>
      </c>
      <c r="M41" s="42"/>
      <c r="N41" s="42">
        <f>SUM(N26:N40)</f>
        <v>0</v>
      </c>
      <c r="O41" s="42">
        <v>0</v>
      </c>
      <c r="P41" s="42"/>
      <c r="Q41" s="42">
        <f>SUM(Q26:Q40)</f>
        <v>192716</v>
      </c>
      <c r="R41" s="42">
        <v>100</v>
      </c>
    </row>
    <row r="42" ht="24" customHeight="1"/>
  </sheetData>
  <mergeCells count="9">
    <mergeCell ref="A1:R1"/>
    <mergeCell ref="B4:O4"/>
    <mergeCell ref="Q4:R4"/>
    <mergeCell ref="B5:C5"/>
    <mergeCell ref="E5:F5"/>
    <mergeCell ref="H5:I5"/>
    <mergeCell ref="K5:L5"/>
    <mergeCell ref="N5:O5"/>
    <mergeCell ref="A3:R3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F42" sqref="F42"/>
    </sheetView>
  </sheetViews>
  <sheetFormatPr defaultColWidth="9.140625" defaultRowHeight="12.75"/>
  <cols>
    <col min="1" max="1" width="21.421875" style="0" customWidth="1"/>
    <col min="2" max="2" width="1.8515625" style="0" customWidth="1"/>
    <col min="3" max="3" width="14.57421875" style="0" customWidth="1"/>
    <col min="4" max="4" width="11.7109375" style="0" customWidth="1"/>
  </cols>
  <sheetData>
    <row r="1" spans="1:4" ht="25.5" customHeight="1">
      <c r="A1" s="95" t="s">
        <v>143</v>
      </c>
      <c r="B1" s="96"/>
      <c r="C1" s="96"/>
      <c r="D1" s="99"/>
    </row>
    <row r="2" spans="1:4" ht="12.75" customHeight="1">
      <c r="A2" s="78"/>
      <c r="B2" s="23"/>
      <c r="C2" s="23"/>
      <c r="D2" s="80"/>
    </row>
    <row r="3" spans="1:4" ht="25.5" customHeight="1">
      <c r="A3" s="98" t="s">
        <v>146</v>
      </c>
      <c r="B3" s="96"/>
      <c r="C3" s="96"/>
      <c r="D3" s="99"/>
    </row>
    <row r="4" spans="1:4" ht="26.25" customHeight="1">
      <c r="A4" s="71" t="s">
        <v>51</v>
      </c>
      <c r="B4" s="55"/>
      <c r="C4" s="72" t="s">
        <v>52</v>
      </c>
      <c r="D4" s="40"/>
    </row>
    <row r="5" spans="1:4" ht="15.75" customHeight="1">
      <c r="A5" s="2" t="s">
        <v>144</v>
      </c>
      <c r="B5" s="40"/>
      <c r="C5" s="3">
        <v>879</v>
      </c>
      <c r="D5" s="40"/>
    </row>
    <row r="6" spans="1:4" ht="15.75" customHeight="1">
      <c r="A6" s="2" t="s">
        <v>53</v>
      </c>
      <c r="B6" s="40"/>
      <c r="C6" s="2">
        <v>214</v>
      </c>
      <c r="D6" s="40"/>
    </row>
    <row r="7" spans="1:4" ht="15.75" customHeight="1">
      <c r="A7" s="35" t="s">
        <v>6</v>
      </c>
      <c r="B7" s="43"/>
      <c r="C7" s="42">
        <v>1093</v>
      </c>
      <c r="D7" s="40"/>
    </row>
    <row r="8" spans="1:4" ht="24" customHeight="1">
      <c r="A8" s="12"/>
      <c r="B8" s="19"/>
      <c r="C8" s="30"/>
      <c r="D8" s="15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27" customHeight="1">
      <c r="A12" s="110" t="s">
        <v>107</v>
      </c>
      <c r="B12" s="99"/>
      <c r="C12" s="99"/>
      <c r="D12" s="29"/>
    </row>
    <row r="13" spans="1:4" ht="12.75" customHeight="1">
      <c r="A13" s="79"/>
      <c r="B13" s="80"/>
      <c r="C13" s="80"/>
      <c r="D13" s="29"/>
    </row>
    <row r="14" spans="1:4" ht="27" customHeight="1">
      <c r="A14" s="111" t="s">
        <v>128</v>
      </c>
      <c r="B14" s="99"/>
      <c r="C14" s="99"/>
      <c r="D14" s="29"/>
    </row>
    <row r="15" spans="1:4" ht="26.25" customHeight="1">
      <c r="A15" s="71" t="s">
        <v>108</v>
      </c>
      <c r="B15" s="55"/>
      <c r="C15" s="72" t="s">
        <v>109</v>
      </c>
      <c r="D15" s="31"/>
    </row>
    <row r="16" spans="1:4" ht="15.75" customHeight="1">
      <c r="A16" s="73" t="s">
        <v>103</v>
      </c>
      <c r="B16" s="40"/>
      <c r="C16" s="4">
        <v>22661778</v>
      </c>
      <c r="D16" s="20"/>
    </row>
    <row r="17" spans="1:4" ht="15.75" customHeight="1">
      <c r="A17" s="58" t="s">
        <v>115</v>
      </c>
      <c r="B17" s="66"/>
      <c r="C17" s="4">
        <v>102894804</v>
      </c>
      <c r="D17" s="19"/>
    </row>
    <row r="18" spans="1:4" ht="15.75" customHeight="1">
      <c r="A18" s="74" t="s">
        <v>145</v>
      </c>
      <c r="B18" s="43"/>
      <c r="C18" s="42">
        <v>213717983</v>
      </c>
      <c r="D18" s="19"/>
    </row>
    <row r="19" ht="24" customHeight="1"/>
  </sheetData>
  <mergeCells count="4">
    <mergeCell ref="A12:C12"/>
    <mergeCell ref="A1:D1"/>
    <mergeCell ref="A3:D3"/>
    <mergeCell ref="A14:C14"/>
  </mergeCells>
  <printOptions/>
  <pageMargins left="0.7874015748031497" right="0.5905511811023623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Kristina Melander</cp:lastModifiedBy>
  <cp:lastPrinted>2005-05-02T08:40:53Z</cp:lastPrinted>
  <dcterms:created xsi:type="dcterms:W3CDTF">2001-09-03T07:45:20Z</dcterms:created>
  <dcterms:modified xsi:type="dcterms:W3CDTF">2007-06-19T14:40:57Z</dcterms:modified>
  <cp:category/>
  <cp:version/>
  <cp:contentType/>
  <cp:contentStatus/>
</cp:coreProperties>
</file>