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45" windowWidth="12120" windowHeight="12645" tabRatio="951" activeTab="0"/>
  </bookViews>
  <sheets>
    <sheet name="Tabell 2.1" sheetId="1" r:id="rId1"/>
    <sheet name="Tabell 2.2 " sheetId="2" r:id="rId2"/>
    <sheet name="Tabell 2.3" sheetId="3" r:id="rId3"/>
    <sheet name="Tabell  2.4" sheetId="4" r:id="rId4"/>
    <sheet name="Tabell 2.5" sheetId="5" r:id="rId5"/>
    <sheet name="Tabell 2.6" sheetId="6" r:id="rId6"/>
    <sheet name="Tabell  2.7" sheetId="7" r:id="rId7"/>
    <sheet name="Tabell 2.8" sheetId="8" r:id="rId8"/>
    <sheet name="Tabell 2.9, 2.10" sheetId="9" r:id="rId9"/>
    <sheet name="Tabell 2.11" sheetId="10" r:id="rId10"/>
    <sheet name="Tabell 2.12" sheetId="11" r:id="rId11"/>
    <sheet name="Tabell  2.13 " sheetId="12" r:id="rId12"/>
    <sheet name="Tabell  2.14" sheetId="13" r:id="rId13"/>
  </sheets>
  <definedNames>
    <definedName name="_xlnm.Print_Area" localSheetId="11">'Tabell  2.13 '!$A$1:$F$28</definedName>
    <definedName name="_xlnm.Print_Area" localSheetId="6">'Tabell  2.7'!$A$1:$L$57</definedName>
    <definedName name="_xlnm.Print_Area" localSheetId="0">'Tabell 2.1'!$A$1:$L$39</definedName>
    <definedName name="_xlnm.Print_Area" localSheetId="9">'Tabell 2.11'!$A$1:$R$39</definedName>
    <definedName name="_xlnm.Print_Area" localSheetId="1">'Tabell 2.2 '!$A$1:$L$30</definedName>
    <definedName name="_xlnm.Print_Area" localSheetId="4">'Tabell 2.5'!$A$1:$R$34</definedName>
    <definedName name="_xlnm.Print_Area" localSheetId="7">'Tabell 2.8'!$A$1:$R$42</definedName>
  </definedNames>
  <calcPr fullCalcOnLoad="1"/>
</workbook>
</file>

<file path=xl/sharedStrings.xml><?xml version="1.0" encoding="utf-8"?>
<sst xmlns="http://schemas.openxmlformats.org/spreadsheetml/2006/main" count="499" uniqueCount="148">
  <si>
    <t>Män</t>
  </si>
  <si>
    <t>Kvinnor</t>
  </si>
  <si>
    <t>Summa</t>
  </si>
  <si>
    <t>Återbetalningsskyldiga</t>
  </si>
  <si>
    <t>Antal personer</t>
  </si>
  <si>
    <t>Total skuld, miljoner kr</t>
  </si>
  <si>
    <t>Genomsnittlig skuld, kr</t>
  </si>
  <si>
    <t>Ej återbetalningsskyldiga</t>
  </si>
  <si>
    <t>Samtliga</t>
  </si>
  <si>
    <t>30 - 39</t>
  </si>
  <si>
    <t>40 - 49</t>
  </si>
  <si>
    <t>50 - 59</t>
  </si>
  <si>
    <t>60 -</t>
  </si>
  <si>
    <t>Nya återbetalningsskyldiga</t>
  </si>
  <si>
    <t xml:space="preserve">     - 29</t>
  </si>
  <si>
    <t>Tidigare återbetalningsskyldiga</t>
  </si>
  <si>
    <t>Samtliga återbetalningsskyldiga</t>
  </si>
  <si>
    <t>Skuld, kr</t>
  </si>
  <si>
    <t>Antal</t>
  </si>
  <si>
    <t>%</t>
  </si>
  <si>
    <t xml:space="preserve">Män </t>
  </si>
  <si>
    <t>Alla återbetalningsskyldiga</t>
  </si>
  <si>
    <t>Årsbelopp, kr</t>
  </si>
  <si>
    <t xml:space="preserve">  2 000 -   2 999</t>
  </si>
  <si>
    <t xml:space="preserve">  3 000 -   3 999</t>
  </si>
  <si>
    <t xml:space="preserve">10 000 - 14 999    </t>
  </si>
  <si>
    <t>15 000 - 19 999</t>
  </si>
  <si>
    <t xml:space="preserve">         1 -   1 999</t>
  </si>
  <si>
    <t xml:space="preserve">         0</t>
  </si>
  <si>
    <t xml:space="preserve">  4 000 -   4 999</t>
  </si>
  <si>
    <t xml:space="preserve">  5 000 -   5 999</t>
  </si>
  <si>
    <t xml:space="preserve">  6 000 -   6 999</t>
  </si>
  <si>
    <t xml:space="preserve">  7 000 -   7 999</t>
  </si>
  <si>
    <t xml:space="preserve">  8 000 -   8 999</t>
  </si>
  <si>
    <t xml:space="preserve">  9 000 -   9 999</t>
  </si>
  <si>
    <t>Ålder</t>
  </si>
  <si>
    <t xml:space="preserve">60 - </t>
  </si>
  <si>
    <t>Totalt</t>
  </si>
  <si>
    <t>Frivillig betalning</t>
  </si>
  <si>
    <t xml:space="preserve">Inbetalningstyp
</t>
  </si>
  <si>
    <t>Inkomst, kr</t>
  </si>
  <si>
    <t>Uppgift saknas</t>
  </si>
  <si>
    <t xml:space="preserve">Län
</t>
  </si>
  <si>
    <t>Genomsnittsskuld</t>
  </si>
  <si>
    <t>Genomsnittsinkomst</t>
  </si>
  <si>
    <t>Genomsnittsårsbelopp</t>
  </si>
  <si>
    <t>Alla</t>
  </si>
  <si>
    <t xml:space="preserve">Kvinnor </t>
  </si>
  <si>
    <t>Stockholm</t>
  </si>
  <si>
    <t>Uppsala</t>
  </si>
  <si>
    <t>Södermanland</t>
  </si>
  <si>
    <t>Östergötland</t>
  </si>
  <si>
    <t>Jönköping</t>
  </si>
  <si>
    <t>Kronoberg</t>
  </si>
  <si>
    <t>Kalmar</t>
  </si>
  <si>
    <t>Gotland</t>
  </si>
  <si>
    <t>Blekinge</t>
  </si>
  <si>
    <t>Skåne</t>
  </si>
  <si>
    <t>Halland</t>
  </si>
  <si>
    <t>Västra Götaland</t>
  </si>
  <si>
    <t>Värmland</t>
  </si>
  <si>
    <t>Örebro</t>
  </si>
  <si>
    <t>Västmanland</t>
  </si>
  <si>
    <t>Dalarna</t>
  </si>
  <si>
    <t>Gävleborg</t>
  </si>
  <si>
    <t>Västernorrland</t>
  </si>
  <si>
    <t>Jämtland</t>
  </si>
  <si>
    <t>Västerbotten</t>
  </si>
  <si>
    <t>Norrbotten</t>
  </si>
  <si>
    <t>Belopp, 
mnkr</t>
  </si>
  <si>
    <t xml:space="preserve">              1 -   49 999</t>
  </si>
  <si>
    <t xml:space="preserve">     50 000 -   99 999</t>
  </si>
  <si>
    <t xml:space="preserve">   100 000 - 149 999</t>
  </si>
  <si>
    <t xml:space="preserve">   150 000 - 199 999</t>
  </si>
  <si>
    <t xml:space="preserve">   200 000 - 249 999</t>
  </si>
  <si>
    <t xml:space="preserve">   250 000 - 299 999</t>
  </si>
  <si>
    <t xml:space="preserve">   300 000 - 349 999</t>
  </si>
  <si>
    <t xml:space="preserve">   350 000 - 399 999</t>
  </si>
  <si>
    <t xml:space="preserve">   400 000 - 499 999</t>
  </si>
  <si>
    <t xml:space="preserve">   500 000 - 999 999</t>
  </si>
  <si>
    <t xml:space="preserve">1 000 000 - </t>
  </si>
  <si>
    <t>25 000 - 49 999</t>
  </si>
  <si>
    <t xml:space="preserve">50 000 - </t>
  </si>
  <si>
    <t xml:space="preserve">              0</t>
  </si>
  <si>
    <t xml:space="preserve">              1 -   24 999</t>
  </si>
  <si>
    <t xml:space="preserve">     25 000 -   49 999</t>
  </si>
  <si>
    <t xml:space="preserve">     50 000 -   74 999</t>
  </si>
  <si>
    <t xml:space="preserve">     75 000 -   99 999 </t>
  </si>
  <si>
    <t xml:space="preserve">   100 000 - 124 999    </t>
  </si>
  <si>
    <t xml:space="preserve">   125 000 - 149 999</t>
  </si>
  <si>
    <t xml:space="preserve">   150 000 - 174 999</t>
  </si>
  <si>
    <t xml:space="preserve">   175 000 - 199 999</t>
  </si>
  <si>
    <t xml:space="preserve">   200 000 - 224 999</t>
  </si>
  <si>
    <t xml:space="preserve">   225 000 - 249 999</t>
  </si>
  <si>
    <t xml:space="preserve">   250 000 - 274 999</t>
  </si>
  <si>
    <t xml:space="preserve">   275 000 - 299 999</t>
  </si>
  <si>
    <t xml:space="preserve">   300 000 - 399 999</t>
  </si>
  <si>
    <t>1 000 000 -</t>
  </si>
  <si>
    <t>20 000 - 24 999</t>
  </si>
  <si>
    <t>25 000 - 49 000</t>
  </si>
  <si>
    <t>Nya återbetalnings-
skyldiga</t>
  </si>
  <si>
    <t>Återbetalnings-
skyldiga</t>
  </si>
  <si>
    <t>Ej återbetalnings-
skyldiga</t>
  </si>
  <si>
    <t>Totalt hela landet</t>
  </si>
  <si>
    <t>2002</t>
  </si>
  <si>
    <t>Samtliga återbetalnings-
skyldiga</t>
  </si>
  <si>
    <t>2                Återbetalning av studielån för studier mellan 1989 och den 30 juni 2001</t>
  </si>
  <si>
    <t>Tidigare återbetalnings-
skyldiga</t>
  </si>
  <si>
    <t>Tidigare återbetalnings-skyldiga</t>
  </si>
  <si>
    <t>Samtliga återbetalnings-skyldiga</t>
  </si>
  <si>
    <t>- 29</t>
  </si>
  <si>
    <t>2003</t>
  </si>
  <si>
    <t>Total debiterad avgift, miljoner kr</t>
  </si>
  <si>
    <t>Genomsnittlig avgift, kr</t>
  </si>
  <si>
    <t xml:space="preserve">År
</t>
  </si>
  <si>
    <t>Totalt inbetalt 
belopp, kr</t>
  </si>
  <si>
    <t xml:space="preserve">                      Number of persons obligated to repay student loans taken between 1989 
                      and June 30, 2001, by sex and size of debt</t>
  </si>
  <si>
    <t xml:space="preserve">                       Voluntary repayment on student 
                       loans taken between 1989 and 
                       June 30, 2001</t>
  </si>
  <si>
    <t xml:space="preserve">                  
                  Repayment of student loans taken between 1989 and June 30, 2001</t>
  </si>
  <si>
    <t>Tabell 2.1     Antal personer med studielån mellan 1989 och 30 juni 2001, total och genomsnittlig 
                      skuld för återbetalningsskyldiga och ej återbetalningsskyldiga</t>
  </si>
  <si>
    <t xml:space="preserve">                      Number of persons with student loans taken between 1989 and June 30, 2001, total and average 
                      debt, divided into the categories persons obligated to repay and those who are not</t>
  </si>
  <si>
    <t>Tabell 2.2     Antal återbetalningsskyldiga med studielån mellan 1989 och 30 juni 2001 
                      fördelade efter ålder och kön</t>
  </si>
  <si>
    <t xml:space="preserve">                      Number of persons obligated to repay student loans taken between 1989 and 
                      June 30, 2001, by age and sex</t>
  </si>
  <si>
    <t>Tabell 2.3     Antal personer med studielån mellan 1989 och 30 juni 2001 
                      fördelade efter kön och skuldens storlek den 1 januari 2005</t>
  </si>
  <si>
    <t xml:space="preserve">                      Number of persons with student loans taken between 1989 
                      and June 30, 2001, by sex and size of debt January 1, 2005</t>
  </si>
  <si>
    <t>Tabell 2.4     Antal återbetalningsskyldiga med studielån mellan 1989 och 30 juni 2001 
                      fördelade efter kön och skuldens storlek</t>
  </si>
  <si>
    <t xml:space="preserve">                      Number of persons obligated to repay student loans taken between 1989 
                      and June 30, 2001, by age and size of debt January 1, 2005</t>
  </si>
  <si>
    <t>Tabell 2.5     Antal återbetalningsskyldiga med studielån mellan 1989 och 30 juni 2001 
                      fördelade på ålder och skuldens storlek den 1 januari 2005</t>
  </si>
  <si>
    <t>Tabell 2.6     Debiterade årsbelopp för studielån mellan 1989 och 30 juni 2001, totalt 
                      och genomsnittligt fördelat på nya och tidigare återbetalningsskyldiga</t>
  </si>
  <si>
    <t xml:space="preserve">                      Annual charges for student loans taken between 1989 and June 30, 2001, total and 
                      average charges, divided into the categories persons with first-year obligation to 
                      repay and those with continued obligation to repay</t>
  </si>
  <si>
    <t>Tabell 2.7     Antal återbetalningsskyldiga med studielån mellan 1989 och 
                      30 juni 2001 fördelade på kön och årsbelopp den 1 januari 2005</t>
  </si>
  <si>
    <t xml:space="preserve">                      Number of persons obligated to repay student loans taken between 1989 
                      and June 30, 2001, by sex and annual charges January 1, 2005</t>
  </si>
  <si>
    <r>
      <t xml:space="preserve">        </t>
    </r>
    <r>
      <rPr>
        <sz val="10"/>
        <rFont val="Arial"/>
        <family val="2"/>
      </rPr>
      <t xml:space="preserve">              Number of persons obligated to repay student loans taken between 1989 
                      and June 30, 2001, by age and annual charges January 1, 2005</t>
    </r>
  </si>
  <si>
    <t xml:space="preserve">Tabell 2.8     Antal återbetalningsskyldiga med studielån mellan 1989 och 30 juni 2001 fördelade 
                      på ålder och årsbelopp den 1 januari 2005  </t>
  </si>
  <si>
    <t>Tabell 2.10    Frivilliga inbetalningar avseende 
                       studielån mellan 1989 och 
                       30 juni 2001</t>
  </si>
  <si>
    <t>Tabell 2.11    Antal återbetalningsskyldiga 2005 med studielån mellan 1989 och 30 juni 2001 
                       fördelade på ålder och inkomst under inkomståret 2003</t>
  </si>
  <si>
    <t xml:space="preserve">                       Number of persons 2005 obligated to repay student loans taken between 1989 
                       and June 30, 2001, by age and income during income year 2003</t>
  </si>
  <si>
    <t xml:space="preserve">Tabell 2.12    Antal återbetalningsskyldiga 2005 med studielån mellan 1989 och 
                       30 juni 2001 fördelade på kön och inkomst under inkomståret 2003 </t>
  </si>
  <si>
    <t xml:space="preserve">                       Number of persons 2005 obligated to repay student loans taken between 
                       1989 and June 30, 2001, by sex and income during income year 2003</t>
  </si>
  <si>
    <t>Tabell 2.13    Genomsnittsskuld för bosatta i Sverige med lån mellan 1989 
                       och 30 juni 2001 fördelade på län och kön den 1 januari 2005</t>
  </si>
  <si>
    <t xml:space="preserve">                       Average debt for residents in Sweden with student loans 
                       taken between 1989 and June 30, 2001, by sex and county 
                       in Sweden January 1, 2005</t>
  </si>
  <si>
    <t>Tabell 2.14    Genomsnitt av inkomst och årsbelopp för återbetalningsskyldiga 
                       bosatta i Sverige med lån mellan 1989 och 30 juni 2001 fördelade 
                       på län och kön den 1 januari 2005</t>
  </si>
  <si>
    <t>Tabell 2.9     Inbetalda årsbelopp m.m. 2004 
                      avseende studielån mellan 
                      1989 och 30 juni 2001</t>
  </si>
  <si>
    <t xml:space="preserve">                      Repayment in total 2004 on student 
                      loans taken between 1989 and 
                      June 30, 2001</t>
  </si>
  <si>
    <t>Årsbelopp 2001 – 2004</t>
  </si>
  <si>
    <t>2004</t>
  </si>
  <si>
    <t>Nya återbetalnings-
skyldiga 2005</t>
  </si>
  <si>
    <t xml:space="preserve">                       Average income and annual charges for persons obligated to repay student 
                       loans taken between 1989 and June 30, 2001, by sex and county in Sweden 
                       January 1, 2005 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</si>
</sst>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sz val="8.5"/>
      <name val="Arial"/>
      <family val="2"/>
    </font>
    <font>
      <sz val="8.5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9" fontId="3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7" fillId="0" borderId="0" xfId="0" applyFont="1" applyAlignment="1">
      <alignment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7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49" fontId="2" fillId="0" borderId="1" xfId="0" applyNumberFormat="1" applyFont="1" applyBorder="1" applyAlignment="1">
      <alignment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7" fillId="0" borderId="0" xfId="0" applyFont="1" applyBorder="1" applyAlignment="1">
      <alignment wrapText="1"/>
    </xf>
    <xf numFmtId="3" fontId="7" fillId="0" borderId="0" xfId="0" applyNumberFormat="1" applyFont="1" applyBorder="1" applyAlignment="1">
      <alignment wrapText="1"/>
    </xf>
    <xf numFmtId="0" fontId="0" fillId="0" borderId="3" xfId="0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/>
    </xf>
    <xf numFmtId="9" fontId="2" fillId="0" borderId="3" xfId="0" applyNumberFormat="1" applyFont="1" applyBorder="1" applyAlignment="1">
      <alignment/>
    </xf>
    <xf numFmtId="9" fontId="2" fillId="0" borderId="1" xfId="0" applyNumberFormat="1" applyFont="1" applyBorder="1" applyAlignment="1">
      <alignment horizontal="right"/>
    </xf>
    <xf numFmtId="9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wrapText="1"/>
    </xf>
    <xf numFmtId="3" fontId="0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right" wrapText="1"/>
    </xf>
    <xf numFmtId="49" fontId="0" fillId="0" borderId="2" xfId="0" applyNumberFormat="1" applyBorder="1" applyAlignment="1">
      <alignment/>
    </xf>
    <xf numFmtId="49" fontId="2" fillId="0" borderId="2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wrapText="1"/>
    </xf>
    <xf numFmtId="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 wrapText="1"/>
    </xf>
    <xf numFmtId="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2" xfId="0" applyBorder="1" applyAlignment="1">
      <alignment/>
    </xf>
    <xf numFmtId="49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14" fontId="2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9" fontId="0" fillId="0" borderId="1" xfId="0" applyNumberFormat="1" applyFont="1" applyBorder="1" applyAlignment="1">
      <alignment wrapText="1"/>
    </xf>
    <xf numFmtId="9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9" fontId="1" fillId="0" borderId="0" xfId="0" applyNumberFormat="1" applyFont="1" applyBorder="1" applyAlignment="1">
      <alignment wrapText="1"/>
    </xf>
    <xf numFmtId="9" fontId="1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2" fillId="0" borderId="3" xfId="0" applyFont="1" applyBorder="1" applyAlignment="1">
      <alignment/>
    </xf>
    <xf numFmtId="49" fontId="2" fillId="0" borderId="3" xfId="0" applyNumberFormat="1" applyFont="1" applyBorder="1" applyAlignment="1">
      <alignment horizontal="right"/>
    </xf>
    <xf numFmtId="49" fontId="0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0" fillId="0" borderId="3" xfId="0" applyFont="1" applyBorder="1" applyAlignment="1">
      <alignment/>
    </xf>
    <xf numFmtId="49" fontId="2" fillId="0" borderId="3" xfId="0" applyNumberFormat="1" applyFont="1" applyBorder="1" applyAlignment="1">
      <alignment horizontal="left"/>
    </xf>
    <xf numFmtId="3" fontId="7" fillId="0" borderId="0" xfId="0" applyNumberFormat="1" applyFont="1" applyAlignment="1">
      <alignment horizontal="left" wrapText="1"/>
    </xf>
    <xf numFmtId="0" fontId="1" fillId="0" borderId="0" xfId="0" applyFont="1" applyAlignment="1">
      <alignment/>
    </xf>
    <xf numFmtId="0" fontId="2" fillId="0" borderId="2" xfId="0" applyFont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38100</xdr:rowOff>
    </xdr:from>
    <xdr:to>
      <xdr:col>0</xdr:col>
      <xdr:colOff>1409700</xdr:colOff>
      <xdr:row>32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00775"/>
          <a:ext cx="1409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28575</xdr:rowOff>
    </xdr:from>
    <xdr:to>
      <xdr:col>0</xdr:col>
      <xdr:colOff>1419225</xdr:colOff>
      <xdr:row>26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4347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</xdr:row>
      <xdr:rowOff>38100</xdr:rowOff>
    </xdr:from>
    <xdr:to>
      <xdr:col>0</xdr:col>
      <xdr:colOff>1419225</xdr:colOff>
      <xdr:row>25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28575</xdr:rowOff>
    </xdr:from>
    <xdr:to>
      <xdr:col>0</xdr:col>
      <xdr:colOff>1419225</xdr:colOff>
      <xdr:row>27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5302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38100</xdr:rowOff>
    </xdr:from>
    <xdr:to>
      <xdr:col>0</xdr:col>
      <xdr:colOff>1419225</xdr:colOff>
      <xdr:row>27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28575</xdr:rowOff>
    </xdr:from>
    <xdr:to>
      <xdr:col>0</xdr:col>
      <xdr:colOff>1419225</xdr:colOff>
      <xdr:row>28</xdr:row>
      <xdr:rowOff>266700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1025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46</xdr:row>
      <xdr:rowOff>28575</xdr:rowOff>
    </xdr:from>
    <xdr:to>
      <xdr:col>1</xdr:col>
      <xdr:colOff>0</xdr:colOff>
      <xdr:row>46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01050"/>
          <a:ext cx="1428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46</xdr:row>
      <xdr:rowOff>38100</xdr:rowOff>
    </xdr:from>
    <xdr:to>
      <xdr:col>0</xdr:col>
      <xdr:colOff>1419225</xdr:colOff>
      <xdr:row>46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4867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33</xdr:row>
      <xdr:rowOff>28575</xdr:rowOff>
    </xdr:from>
    <xdr:to>
      <xdr:col>1</xdr:col>
      <xdr:colOff>0</xdr:colOff>
      <xdr:row>33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1428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17</xdr:row>
      <xdr:rowOff>38100</xdr:rowOff>
    </xdr:from>
    <xdr:to>
      <xdr:col>0</xdr:col>
      <xdr:colOff>1428750</xdr:colOff>
      <xdr:row>17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143375"/>
          <a:ext cx="1409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56</xdr:row>
      <xdr:rowOff>38100</xdr:rowOff>
    </xdr:from>
    <xdr:to>
      <xdr:col>0</xdr:col>
      <xdr:colOff>1419225</xdr:colOff>
      <xdr:row>56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5827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28575</xdr:rowOff>
    </xdr:from>
    <xdr:to>
      <xdr:col>1</xdr:col>
      <xdr:colOff>0</xdr:colOff>
      <xdr:row>41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96200"/>
          <a:ext cx="1428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28575</xdr:rowOff>
    </xdr:from>
    <xdr:to>
      <xdr:col>0</xdr:col>
      <xdr:colOff>1419225</xdr:colOff>
      <xdr:row>7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6695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28575</xdr:rowOff>
    </xdr:from>
    <xdr:to>
      <xdr:col>0</xdr:col>
      <xdr:colOff>1419225</xdr:colOff>
      <xdr:row>18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1495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SheetLayoutView="100" workbookViewId="0" topLeftCell="A1">
      <selection activeCell="A35" sqref="A35"/>
    </sheetView>
  </sheetViews>
  <sheetFormatPr defaultColWidth="9.140625" defaultRowHeight="12.75"/>
  <cols>
    <col min="1" max="1" width="21.421875" style="0" customWidth="1"/>
    <col min="2" max="3" width="6.7109375" style="0" customWidth="1"/>
    <col min="4" max="4" width="7.8515625" style="0" bestFit="1" customWidth="1"/>
    <col min="5" max="5" width="1.8515625" style="0" customWidth="1"/>
    <col min="6" max="6" width="8.57421875" style="0" bestFit="1" customWidth="1"/>
    <col min="7" max="7" width="6.7109375" style="0" customWidth="1"/>
    <col min="8" max="8" width="8.57421875" style="0" bestFit="1" customWidth="1"/>
    <col min="9" max="9" width="1.7109375" style="0" customWidth="1"/>
    <col min="10" max="10" width="6.8515625" style="0" customWidth="1"/>
    <col min="11" max="11" width="6.7109375" style="0" customWidth="1"/>
    <col min="12" max="12" width="7.8515625" style="0" customWidth="1"/>
    <col min="13" max="13" width="1.8515625" style="0" customWidth="1"/>
  </cols>
  <sheetData>
    <row r="1" spans="1:12" ht="15.75">
      <c r="A1" s="90" t="s">
        <v>106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2.75" customHeight="1">
      <c r="A2" s="76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8" customHeight="1">
      <c r="A3" s="96" t="s">
        <v>118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ht="15.75" customHeight="1">
      <c r="A4" s="13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7" ht="25.5" customHeight="1">
      <c r="A5" s="92" t="s">
        <v>119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Q5" s="4"/>
    </row>
    <row r="6" spans="1:12" s="4" customFormat="1" ht="12.75" customHeight="1">
      <c r="A6" s="92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1:17" ht="26.25" customHeight="1">
      <c r="A7" s="97" t="s">
        <v>120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8"/>
      <c r="Q7" s="4"/>
    </row>
    <row r="8" spans="1:17" ht="15.75" customHeight="1">
      <c r="A8" s="14"/>
      <c r="B8" s="94">
        <v>37622</v>
      </c>
      <c r="C8" s="95"/>
      <c r="D8" s="95"/>
      <c r="E8" s="85"/>
      <c r="F8" s="94">
        <v>37987</v>
      </c>
      <c r="G8" s="95"/>
      <c r="H8" s="95"/>
      <c r="I8" s="23"/>
      <c r="J8" s="94">
        <v>38353</v>
      </c>
      <c r="K8" s="94"/>
      <c r="L8" s="94"/>
      <c r="Q8" s="74"/>
    </row>
    <row r="9" spans="1:17" ht="15.75" customHeight="1">
      <c r="A9" s="15"/>
      <c r="B9" s="24" t="s">
        <v>0</v>
      </c>
      <c r="C9" s="24" t="s">
        <v>1</v>
      </c>
      <c r="D9" s="24" t="s">
        <v>2</v>
      </c>
      <c r="E9" s="75"/>
      <c r="F9" s="24" t="s">
        <v>0</v>
      </c>
      <c r="G9" s="24" t="s">
        <v>1</v>
      </c>
      <c r="H9" s="24" t="s">
        <v>2</v>
      </c>
      <c r="I9" s="24"/>
      <c r="J9" s="24" t="s">
        <v>0</v>
      </c>
      <c r="K9" s="24" t="s">
        <v>1</v>
      </c>
      <c r="L9" s="24" t="s">
        <v>2</v>
      </c>
      <c r="Q9" s="42"/>
    </row>
    <row r="10" spans="1:17" ht="27" customHeight="1">
      <c r="A10" s="25" t="s">
        <v>101</v>
      </c>
      <c r="B10" s="10"/>
      <c r="C10" s="10"/>
      <c r="D10" s="10"/>
      <c r="F10" s="10"/>
      <c r="G10" s="10"/>
      <c r="H10" s="10"/>
      <c r="I10" s="10"/>
      <c r="J10" s="10"/>
      <c r="K10" s="10"/>
      <c r="L10" s="10"/>
      <c r="Q10" s="18"/>
    </row>
    <row r="11" spans="1:17" ht="12.75">
      <c r="A11" s="10"/>
      <c r="B11" s="10"/>
      <c r="C11" s="10"/>
      <c r="D11" s="10"/>
      <c r="F11" s="10"/>
      <c r="G11" s="10"/>
      <c r="H11" s="10"/>
      <c r="I11" s="10"/>
      <c r="J11" s="10"/>
      <c r="K11" s="10"/>
      <c r="L11" s="10"/>
      <c r="Q11" s="18"/>
    </row>
    <row r="12" spans="1:17" ht="12.75">
      <c r="A12" s="26" t="s">
        <v>4</v>
      </c>
      <c r="B12" s="1">
        <v>323381</v>
      </c>
      <c r="C12" s="1">
        <v>454594</v>
      </c>
      <c r="D12" s="1">
        <f>C12+B12</f>
        <v>777975</v>
      </c>
      <c r="F12" s="1">
        <v>325994</v>
      </c>
      <c r="G12" s="1">
        <v>460182</v>
      </c>
      <c r="H12" s="1">
        <f>F12+G12</f>
        <v>786176</v>
      </c>
      <c r="I12" s="10"/>
      <c r="J12" s="1">
        <v>321939</v>
      </c>
      <c r="K12" s="1">
        <v>455224</v>
      </c>
      <c r="L12" s="1">
        <f>K12+J12</f>
        <v>777163</v>
      </c>
      <c r="Q12" s="41"/>
    </row>
    <row r="13" spans="1:17" ht="12.75">
      <c r="A13" s="26"/>
      <c r="B13" s="28"/>
      <c r="C13" s="28"/>
      <c r="D13" s="28"/>
      <c r="F13" s="28"/>
      <c r="G13" s="28"/>
      <c r="H13" s="28"/>
      <c r="I13" s="10"/>
      <c r="J13" s="26"/>
      <c r="K13" s="26"/>
      <c r="L13" s="26"/>
      <c r="Q13" s="41"/>
    </row>
    <row r="14" spans="1:17" ht="12.75">
      <c r="A14" s="26" t="s">
        <v>5</v>
      </c>
      <c r="B14" s="29">
        <v>45349.3</v>
      </c>
      <c r="C14" s="29">
        <v>58457.5</v>
      </c>
      <c r="D14" s="29">
        <f>C14+B14</f>
        <v>103806.8</v>
      </c>
      <c r="F14" s="29">
        <v>46260</v>
      </c>
      <c r="G14" s="29">
        <v>60247</v>
      </c>
      <c r="H14" s="29">
        <f>F14+G14</f>
        <v>106507</v>
      </c>
      <c r="I14" s="16"/>
      <c r="J14" s="29">
        <v>46155.3</v>
      </c>
      <c r="K14" s="29">
        <v>60515.3</v>
      </c>
      <c r="L14" s="29">
        <f>K14+J14</f>
        <v>106670.6</v>
      </c>
      <c r="Q14" s="81"/>
    </row>
    <row r="15" spans="1:17" ht="12.75">
      <c r="A15" s="26"/>
      <c r="B15" s="28"/>
      <c r="C15" s="28"/>
      <c r="D15" s="28"/>
      <c r="F15" s="28"/>
      <c r="G15" s="28"/>
      <c r="H15" s="28"/>
      <c r="I15" s="10"/>
      <c r="J15" s="26"/>
      <c r="K15" s="26"/>
      <c r="L15" s="26"/>
      <c r="Q15" s="41"/>
    </row>
    <row r="16" spans="1:17" ht="12.75">
      <c r="A16" s="26" t="s">
        <v>6</v>
      </c>
      <c r="B16" s="1">
        <v>140235</v>
      </c>
      <c r="C16" s="1">
        <v>128593</v>
      </c>
      <c r="D16" s="1">
        <v>133432</v>
      </c>
      <c r="F16" s="1">
        <v>141904</v>
      </c>
      <c r="G16" s="1">
        <v>130920</v>
      </c>
      <c r="H16" s="1">
        <v>135475</v>
      </c>
      <c r="I16" s="10"/>
      <c r="J16" s="1">
        <v>143367</v>
      </c>
      <c r="K16" s="1">
        <v>132935</v>
      </c>
      <c r="L16" s="1">
        <v>137256</v>
      </c>
      <c r="Q16" s="41"/>
    </row>
    <row r="17" spans="1:17" ht="12.75">
      <c r="A17" s="10"/>
      <c r="B17" s="1"/>
      <c r="C17" s="1"/>
      <c r="D17" s="1"/>
      <c r="F17" s="5"/>
      <c r="G17" s="5"/>
      <c r="H17" s="5"/>
      <c r="I17" s="10"/>
      <c r="J17" s="26"/>
      <c r="K17" s="26"/>
      <c r="L17" s="26"/>
      <c r="Q17" s="41"/>
    </row>
    <row r="18" spans="1:17" ht="27" customHeight="1">
      <c r="A18" s="25" t="s">
        <v>102</v>
      </c>
      <c r="B18" s="26"/>
      <c r="C18" s="26"/>
      <c r="D18" s="26"/>
      <c r="F18" s="10"/>
      <c r="G18" s="10"/>
      <c r="H18" s="10"/>
      <c r="I18" s="10"/>
      <c r="J18" s="26"/>
      <c r="K18" s="26"/>
      <c r="L18" s="26"/>
      <c r="Q18" s="41"/>
    </row>
    <row r="19" spans="1:17" ht="12.75">
      <c r="A19" s="10"/>
      <c r="B19" s="26"/>
      <c r="C19" s="26"/>
      <c r="D19" s="26"/>
      <c r="F19" s="10"/>
      <c r="G19" s="10"/>
      <c r="H19" s="10"/>
      <c r="I19" s="10"/>
      <c r="J19" s="26"/>
      <c r="K19" s="26"/>
      <c r="L19" s="26"/>
      <c r="Q19" s="41"/>
    </row>
    <row r="20" spans="1:17" ht="12.75">
      <c r="A20" s="26" t="s">
        <v>4</v>
      </c>
      <c r="B20" s="1">
        <v>41729</v>
      </c>
      <c r="C20" s="1">
        <v>60008</v>
      </c>
      <c r="D20" s="1">
        <f>C20+B20</f>
        <v>101737</v>
      </c>
      <c r="F20" s="1">
        <v>25236</v>
      </c>
      <c r="G20" s="1">
        <v>34775</v>
      </c>
      <c r="H20" s="1">
        <f>F20+G20</f>
        <v>60011</v>
      </c>
      <c r="I20" s="10"/>
      <c r="J20" s="1">
        <v>13890</v>
      </c>
      <c r="K20" s="1">
        <v>18474</v>
      </c>
      <c r="L20" s="1">
        <f>K20+J20</f>
        <v>32364</v>
      </c>
      <c r="Q20" s="41"/>
    </row>
    <row r="21" spans="1:17" ht="12.75">
      <c r="A21" s="26"/>
      <c r="B21" s="1"/>
      <c r="C21" s="1"/>
      <c r="D21" s="1"/>
      <c r="F21" s="1"/>
      <c r="G21" s="1"/>
      <c r="H21" s="1"/>
      <c r="I21" s="10"/>
      <c r="J21" s="26"/>
      <c r="K21" s="26"/>
      <c r="L21" s="26"/>
      <c r="Q21" s="41"/>
    </row>
    <row r="22" spans="1:17" ht="12.75">
      <c r="A22" s="26" t="s">
        <v>5</v>
      </c>
      <c r="B22" s="29">
        <v>3965.1</v>
      </c>
      <c r="C22" s="29">
        <v>5289.3</v>
      </c>
      <c r="D22" s="29">
        <f>B22+C22</f>
        <v>9254.4</v>
      </c>
      <c r="F22" s="29">
        <v>2081.4</v>
      </c>
      <c r="G22" s="29">
        <v>2659.7</v>
      </c>
      <c r="H22" s="29">
        <f>F22+G22</f>
        <v>4741.1</v>
      </c>
      <c r="I22" s="16"/>
      <c r="J22" s="29">
        <v>998.8</v>
      </c>
      <c r="K22" s="29">
        <v>1260.1</v>
      </c>
      <c r="L22" s="29">
        <v>2258.9</v>
      </c>
      <c r="Q22" s="81"/>
    </row>
    <row r="23" spans="1:17" ht="12.75">
      <c r="A23" s="26"/>
      <c r="B23" s="1"/>
      <c r="C23" s="1"/>
      <c r="D23" s="1"/>
      <c r="F23" s="1"/>
      <c r="G23" s="1"/>
      <c r="H23" s="1"/>
      <c r="I23" s="10"/>
      <c r="J23" s="26"/>
      <c r="K23" s="26"/>
      <c r="L23" s="26"/>
      <c r="Q23" s="41"/>
    </row>
    <row r="24" spans="1:17" ht="12.75">
      <c r="A24" s="26" t="s">
        <v>6</v>
      </c>
      <c r="B24" s="1">
        <v>95022</v>
      </c>
      <c r="C24" s="1">
        <v>88142</v>
      </c>
      <c r="D24" s="1">
        <v>90964</v>
      </c>
      <c r="F24" s="1">
        <v>82478</v>
      </c>
      <c r="G24" s="1">
        <v>76483</v>
      </c>
      <c r="H24" s="1">
        <v>79004</v>
      </c>
      <c r="I24" s="10"/>
      <c r="J24" s="1">
        <v>71907</v>
      </c>
      <c r="K24" s="1">
        <v>68208</v>
      </c>
      <c r="L24" s="1">
        <v>69796</v>
      </c>
      <c r="Q24" s="41"/>
    </row>
    <row r="25" spans="1:17" ht="12.75">
      <c r="A25" s="10"/>
      <c r="B25" s="26"/>
      <c r="C25" s="26"/>
      <c r="D25" s="26"/>
      <c r="F25" s="10"/>
      <c r="G25" s="10"/>
      <c r="H25" s="10"/>
      <c r="I25" s="10"/>
      <c r="J25" s="26"/>
      <c r="K25" s="26"/>
      <c r="L25" s="26"/>
      <c r="Q25" s="41"/>
    </row>
    <row r="26" spans="1:17" ht="18" customHeight="1">
      <c r="A26" s="27" t="s">
        <v>8</v>
      </c>
      <c r="B26" s="26"/>
      <c r="C26" s="26"/>
      <c r="D26" s="26"/>
      <c r="F26" s="10"/>
      <c r="G26" s="10"/>
      <c r="H26" s="10"/>
      <c r="I26" s="10"/>
      <c r="J26" s="26"/>
      <c r="K26" s="26"/>
      <c r="L26" s="26"/>
      <c r="Q26" s="41"/>
    </row>
    <row r="27" spans="1:17" ht="12.75">
      <c r="A27" s="10"/>
      <c r="B27" s="26"/>
      <c r="C27" s="26"/>
      <c r="D27" s="26"/>
      <c r="F27" s="10"/>
      <c r="G27" s="10"/>
      <c r="H27" s="10"/>
      <c r="I27" s="10"/>
      <c r="J27" s="26"/>
      <c r="K27" s="26"/>
      <c r="L27" s="26"/>
      <c r="Q27" s="41"/>
    </row>
    <row r="28" spans="1:17" ht="12.75">
      <c r="A28" s="26" t="s">
        <v>4</v>
      </c>
      <c r="B28" s="1">
        <f>B12+B20</f>
        <v>365110</v>
      </c>
      <c r="C28" s="1">
        <f>C12+C20</f>
        <v>514602</v>
      </c>
      <c r="D28" s="1">
        <f>C28+B28</f>
        <v>879712</v>
      </c>
      <c r="F28" s="1">
        <f>F12+F20</f>
        <v>351230</v>
      </c>
      <c r="G28" s="1">
        <f>G12+G20</f>
        <v>494957</v>
      </c>
      <c r="H28" s="1">
        <f>G28+F28</f>
        <v>846187</v>
      </c>
      <c r="I28" s="10"/>
      <c r="J28" s="1">
        <f>J12+J20</f>
        <v>335829</v>
      </c>
      <c r="K28" s="1">
        <f>K12+K20</f>
        <v>473698</v>
      </c>
      <c r="L28" s="1">
        <f>K28+J28</f>
        <v>809527</v>
      </c>
      <c r="Q28" s="41"/>
    </row>
    <row r="29" spans="1:17" ht="12.75">
      <c r="A29" s="26"/>
      <c r="B29" s="30"/>
      <c r="C29" s="30"/>
      <c r="D29" s="30"/>
      <c r="F29" s="30"/>
      <c r="G29" s="30"/>
      <c r="H29" s="30"/>
      <c r="I29" s="10"/>
      <c r="J29" s="26"/>
      <c r="K29" s="26"/>
      <c r="L29" s="26"/>
      <c r="Q29" s="41"/>
    </row>
    <row r="30" spans="1:17" ht="12.75">
      <c r="A30" s="26" t="s">
        <v>5</v>
      </c>
      <c r="B30" s="29">
        <f>B14+B22</f>
        <v>49314.4</v>
      </c>
      <c r="C30" s="29">
        <v>63746.8</v>
      </c>
      <c r="D30" s="29">
        <v>113061.2</v>
      </c>
      <c r="F30" s="29">
        <f>F14+F22</f>
        <v>48341.4</v>
      </c>
      <c r="G30" s="29">
        <f>G14+G22</f>
        <v>62906.7</v>
      </c>
      <c r="H30" s="29">
        <f>G30+F30</f>
        <v>111248.1</v>
      </c>
      <c r="I30" s="16"/>
      <c r="J30" s="29">
        <f>J14+J22</f>
        <v>47154.100000000006</v>
      </c>
      <c r="K30" s="29">
        <f>K14+K22</f>
        <v>61775.4</v>
      </c>
      <c r="L30" s="29">
        <f>K30+J30</f>
        <v>108929.5</v>
      </c>
      <c r="Q30" s="81"/>
    </row>
    <row r="31" spans="1:17" ht="12.75">
      <c r="A31" s="26"/>
      <c r="B31" s="30"/>
      <c r="C31" s="30"/>
      <c r="D31" s="30"/>
      <c r="F31" s="30"/>
      <c r="G31" s="30"/>
      <c r="H31" s="30"/>
      <c r="I31" s="10"/>
      <c r="J31" s="26"/>
      <c r="K31" s="26"/>
      <c r="L31" s="26"/>
      <c r="Q31" s="41"/>
    </row>
    <row r="32" spans="1:17" ht="12.75">
      <c r="A32" s="32" t="s">
        <v>6</v>
      </c>
      <c r="B32" s="31">
        <v>135067</v>
      </c>
      <c r="C32" s="31">
        <v>123876</v>
      </c>
      <c r="D32" s="31">
        <v>128521</v>
      </c>
      <c r="E32" s="75"/>
      <c r="F32" s="31">
        <v>137635</v>
      </c>
      <c r="G32" s="31">
        <v>127095</v>
      </c>
      <c r="H32" s="31">
        <v>131470</v>
      </c>
      <c r="I32" s="15"/>
      <c r="J32" s="31">
        <v>140411</v>
      </c>
      <c r="K32" s="31">
        <v>130411</v>
      </c>
      <c r="L32" s="31">
        <v>134559</v>
      </c>
      <c r="Q32" s="41"/>
    </row>
    <row r="33" ht="24" customHeight="1">
      <c r="Q33" s="4"/>
    </row>
  </sheetData>
  <mergeCells count="8">
    <mergeCell ref="A1:L1"/>
    <mergeCell ref="A5:L5"/>
    <mergeCell ref="J8:L8"/>
    <mergeCell ref="B8:D8"/>
    <mergeCell ref="F8:H8"/>
    <mergeCell ref="A6:L6"/>
    <mergeCell ref="A3:L3"/>
    <mergeCell ref="A7:M7"/>
  </mergeCells>
  <printOptions/>
  <pageMargins left="0.7874015748031497" right="0.3937007874015748" top="1.1811023622047245" bottom="0.1968503937007874" header="0.5118110236220472" footer="0.5118110236220472"/>
  <pageSetup firstPageNumber="20" useFirstPageNumber="1" horizontalDpi="600" verticalDpi="600" orientation="portrait" paperSize="9" r:id="rId2"/>
  <headerFooter alignWithMargins="0">
    <oddHeader>&amp;R&amp;P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6"/>
  <sheetViews>
    <sheetView zoomScaleSheetLayoutView="100" workbookViewId="0" topLeftCell="A1">
      <selection activeCell="A3" sqref="A3:L3"/>
    </sheetView>
  </sheetViews>
  <sheetFormatPr defaultColWidth="9.140625" defaultRowHeight="12.75"/>
  <cols>
    <col min="1" max="1" width="21.421875" style="0" customWidth="1"/>
    <col min="2" max="2" width="6.28125" style="0" customWidth="1"/>
    <col min="3" max="3" width="3.7109375" style="0" customWidth="1"/>
    <col min="4" max="4" width="1.7109375" style="0" customWidth="1"/>
    <col min="5" max="5" width="6.28125" style="0" customWidth="1"/>
    <col min="6" max="6" width="3.7109375" style="0" customWidth="1"/>
    <col min="7" max="7" width="1.7109375" style="0" customWidth="1"/>
    <col min="8" max="8" width="6.28125" style="0" customWidth="1"/>
    <col min="9" max="9" width="3.7109375" style="0" customWidth="1"/>
    <col min="10" max="10" width="1.7109375" style="0" customWidth="1"/>
    <col min="11" max="11" width="6.28125" style="0" customWidth="1"/>
    <col min="12" max="12" width="3.7109375" style="0" customWidth="1"/>
    <col min="13" max="13" width="1.7109375" style="0" customWidth="1"/>
    <col min="14" max="14" width="5.421875" style="0" customWidth="1"/>
    <col min="15" max="15" width="3.7109375" style="0" customWidth="1"/>
    <col min="16" max="16" width="1.7109375" style="0" customWidth="1"/>
    <col min="17" max="17" width="6.28125" style="0" customWidth="1"/>
    <col min="18" max="18" width="3.7109375" style="0" customWidth="1"/>
  </cols>
  <sheetData>
    <row r="1" spans="1:18" ht="27" customHeight="1">
      <c r="A1" s="92" t="s">
        <v>135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8" ht="12.75" customHeight="1">
      <c r="A2" s="79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1:18" ht="27" customHeight="1">
      <c r="A3" s="97" t="s">
        <v>136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</row>
    <row r="4" spans="1:18" ht="20.25" customHeight="1">
      <c r="A4" s="33" t="s">
        <v>40</v>
      </c>
      <c r="B4" s="107" t="s">
        <v>21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</row>
    <row r="5" spans="1:18" ht="15.75" customHeight="1">
      <c r="A5" s="49"/>
      <c r="B5" s="107" t="s">
        <v>35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41"/>
      <c r="Q5" s="87" t="s">
        <v>37</v>
      </c>
      <c r="R5" s="87"/>
    </row>
    <row r="6" spans="1:18" ht="15.75" customHeight="1">
      <c r="A6" s="22"/>
      <c r="B6" s="108" t="s">
        <v>110</v>
      </c>
      <c r="C6" s="108"/>
      <c r="D6" s="50"/>
      <c r="E6" s="108" t="s">
        <v>9</v>
      </c>
      <c r="F6" s="108"/>
      <c r="G6" s="50"/>
      <c r="H6" s="108" t="s">
        <v>10</v>
      </c>
      <c r="I6" s="108"/>
      <c r="J6" s="50"/>
      <c r="K6" s="108" t="s">
        <v>11</v>
      </c>
      <c r="L6" s="108"/>
      <c r="M6" s="50"/>
      <c r="N6" s="108" t="s">
        <v>12</v>
      </c>
      <c r="O6" s="108"/>
      <c r="P6" s="46"/>
      <c r="Q6" s="86"/>
      <c r="R6" s="86"/>
    </row>
    <row r="7" spans="1:18" ht="15.75" customHeight="1">
      <c r="A7" s="12"/>
      <c r="B7" s="24" t="s">
        <v>18</v>
      </c>
      <c r="C7" s="24" t="s">
        <v>19</v>
      </c>
      <c r="D7" s="24"/>
      <c r="E7" s="24" t="s">
        <v>18</v>
      </c>
      <c r="F7" s="24" t="s">
        <v>19</v>
      </c>
      <c r="G7" s="24"/>
      <c r="H7" s="24" t="s">
        <v>18</v>
      </c>
      <c r="I7" s="24" t="s">
        <v>19</v>
      </c>
      <c r="J7" s="24"/>
      <c r="K7" s="24" t="s">
        <v>18</v>
      </c>
      <c r="L7" s="24" t="s">
        <v>19</v>
      </c>
      <c r="M7" s="24"/>
      <c r="N7" s="24" t="s">
        <v>18</v>
      </c>
      <c r="O7" s="24" t="s">
        <v>19</v>
      </c>
      <c r="P7" s="24"/>
      <c r="Q7" s="24" t="s">
        <v>18</v>
      </c>
      <c r="R7" s="24" t="s">
        <v>19</v>
      </c>
    </row>
    <row r="8" spans="1:18" ht="20.25" customHeight="1">
      <c r="A8" s="41" t="s">
        <v>41</v>
      </c>
      <c r="B8" s="66">
        <v>3401</v>
      </c>
      <c r="C8" s="66">
        <f>(B8/$B$26)*100</f>
        <v>1.4274741556244832</v>
      </c>
      <c r="D8" s="66"/>
      <c r="E8" s="66">
        <v>12852</v>
      </c>
      <c r="F8" s="66">
        <v>4</v>
      </c>
      <c r="G8" s="66"/>
      <c r="H8" s="66">
        <v>3888</v>
      </c>
      <c r="I8" s="66">
        <f>(H8/$H$26)*100</f>
        <v>3.0290517852551866</v>
      </c>
      <c r="J8" s="66"/>
      <c r="K8" s="66">
        <v>852</v>
      </c>
      <c r="L8" s="66">
        <f>(K8/$K$26)*100</f>
        <v>2.3869557908892247</v>
      </c>
      <c r="M8" s="66"/>
      <c r="N8" s="66">
        <v>47</v>
      </c>
      <c r="O8" s="66">
        <f>(N8/$N$26)*100</f>
        <v>1.5824915824915826</v>
      </c>
      <c r="P8" s="66"/>
      <c r="Q8" s="66">
        <f>B8+E8+H8+K8+N8</f>
        <v>21040</v>
      </c>
      <c r="R8" s="66">
        <v>3</v>
      </c>
    </row>
    <row r="9" spans="1:18" ht="12.75" customHeight="1">
      <c r="A9" s="46" t="s">
        <v>83</v>
      </c>
      <c r="B9" s="61">
        <v>15365</v>
      </c>
      <c r="C9" s="66">
        <f aca="true" t="shared" si="0" ref="C9:C25">(B9/$B$26)*100</f>
        <v>6.449026874792763</v>
      </c>
      <c r="D9" s="61"/>
      <c r="E9" s="61">
        <v>14164</v>
      </c>
      <c r="F9" s="66">
        <f aca="true" t="shared" si="1" ref="F9:F25">(E9/$E$26)*100</f>
        <v>3.8086633377163617</v>
      </c>
      <c r="G9" s="61"/>
      <c r="H9" s="61">
        <v>5200</v>
      </c>
      <c r="I9" s="66">
        <f aca="true" t="shared" si="2" ref="I9:I25">(H9/$H$26)*100</f>
        <v>4.05120094735776</v>
      </c>
      <c r="J9" s="1"/>
      <c r="K9" s="61">
        <v>1325</v>
      </c>
      <c r="L9" s="66">
        <f aca="true" t="shared" si="3" ref="L9:L25">(K9/$K$26)*100</f>
        <v>3.7121084776152857</v>
      </c>
      <c r="M9" s="61"/>
      <c r="N9" s="61">
        <v>100</v>
      </c>
      <c r="O9" s="66">
        <f>(N9/$N$26)*100</f>
        <v>3.3670033670033668</v>
      </c>
      <c r="P9" s="61"/>
      <c r="Q9" s="66">
        <f aca="true" t="shared" si="4" ref="Q9:Q25">B9+E9+H9+K9+N9</f>
        <v>36154</v>
      </c>
      <c r="R9" s="66">
        <f>(Q9/$Q$26)*100</f>
        <v>4.652048540653634</v>
      </c>
    </row>
    <row r="10" spans="1:18" ht="12.75">
      <c r="A10" s="35" t="s">
        <v>84</v>
      </c>
      <c r="B10" s="1">
        <v>23259</v>
      </c>
      <c r="C10" s="66">
        <f t="shared" si="0"/>
        <v>9.762311492405132</v>
      </c>
      <c r="D10" s="1"/>
      <c r="E10" s="1">
        <v>12465</v>
      </c>
      <c r="F10" s="66">
        <f t="shared" si="1"/>
        <v>3.351806587449481</v>
      </c>
      <c r="G10" s="1"/>
      <c r="H10" s="1">
        <v>3387</v>
      </c>
      <c r="I10" s="66">
        <f t="shared" si="2"/>
        <v>2.638734155519372</v>
      </c>
      <c r="J10" s="1"/>
      <c r="K10" s="1">
        <v>763</v>
      </c>
      <c r="L10" s="66">
        <v>2</v>
      </c>
      <c r="M10" s="1"/>
      <c r="N10" s="1">
        <v>51</v>
      </c>
      <c r="O10" s="66">
        <f aca="true" t="shared" si="5" ref="O10:O25">(N10/$N$26)*100</f>
        <v>1.7171717171717171</v>
      </c>
      <c r="P10" s="1"/>
      <c r="Q10" s="66">
        <f t="shared" si="4"/>
        <v>39925</v>
      </c>
      <c r="R10" s="66">
        <f aca="true" t="shared" si="6" ref="R10:R25">(Q10/$Q$26)*100</f>
        <v>5.137274934601879</v>
      </c>
    </row>
    <row r="11" spans="1:18" ht="12.75">
      <c r="A11" s="35" t="s">
        <v>85</v>
      </c>
      <c r="B11" s="1">
        <v>23921</v>
      </c>
      <c r="C11" s="66">
        <f t="shared" si="0"/>
        <v>10.040167385090639</v>
      </c>
      <c r="D11" s="1"/>
      <c r="E11" s="1">
        <v>11971</v>
      </c>
      <c r="F11" s="66">
        <v>3</v>
      </c>
      <c r="G11" s="1"/>
      <c r="H11" s="1">
        <v>3279</v>
      </c>
      <c r="I11" s="66">
        <f t="shared" si="2"/>
        <v>2.554593828151172</v>
      </c>
      <c r="J11" s="1"/>
      <c r="K11" s="1">
        <v>547</v>
      </c>
      <c r="L11" s="66">
        <f t="shared" si="3"/>
        <v>1.5324704432117442</v>
      </c>
      <c r="M11" s="1"/>
      <c r="N11" s="1">
        <v>50</v>
      </c>
      <c r="O11" s="66">
        <f t="shared" si="5"/>
        <v>1.6835016835016834</v>
      </c>
      <c r="P11" s="1"/>
      <c r="Q11" s="66">
        <f t="shared" si="4"/>
        <v>39768</v>
      </c>
      <c r="R11" s="66">
        <f t="shared" si="6"/>
        <v>5.117073252329305</v>
      </c>
    </row>
    <row r="12" spans="1:18" ht="12.75">
      <c r="A12" s="35" t="s">
        <v>86</v>
      </c>
      <c r="B12" s="1">
        <v>18196</v>
      </c>
      <c r="C12" s="66">
        <f t="shared" si="0"/>
        <v>7.6372595518209625</v>
      </c>
      <c r="D12" s="1"/>
      <c r="E12" s="1">
        <v>11031</v>
      </c>
      <c r="F12" s="66">
        <f t="shared" si="1"/>
        <v>2.9662076587368813</v>
      </c>
      <c r="G12" s="1"/>
      <c r="H12" s="1">
        <v>3162</v>
      </c>
      <c r="I12" s="66">
        <f t="shared" si="2"/>
        <v>2.4634418068356223</v>
      </c>
      <c r="J12" s="1"/>
      <c r="K12" s="1">
        <v>597</v>
      </c>
      <c r="L12" s="66">
        <f t="shared" si="3"/>
        <v>1.6725500084047737</v>
      </c>
      <c r="M12" s="1"/>
      <c r="N12" s="1">
        <v>57</v>
      </c>
      <c r="O12" s="66">
        <v>2</v>
      </c>
      <c r="P12" s="1"/>
      <c r="Q12" s="66">
        <f t="shared" si="4"/>
        <v>33043</v>
      </c>
      <c r="R12" s="66">
        <f t="shared" si="6"/>
        <v>4.2517464161314935</v>
      </c>
    </row>
    <row r="13" spans="1:18" ht="12.75">
      <c r="A13" s="35" t="s">
        <v>87</v>
      </c>
      <c r="B13" s="1">
        <v>16758</v>
      </c>
      <c r="C13" s="66">
        <f t="shared" si="0"/>
        <v>7.033699470730694</v>
      </c>
      <c r="D13" s="1"/>
      <c r="E13" s="1">
        <v>14636</v>
      </c>
      <c r="F13" s="66">
        <f t="shared" si="1"/>
        <v>3.93558292931493</v>
      </c>
      <c r="G13" s="1"/>
      <c r="H13" s="1">
        <v>5186</v>
      </c>
      <c r="I13" s="66">
        <f t="shared" si="2"/>
        <v>4.040293867884104</v>
      </c>
      <c r="J13" s="1"/>
      <c r="K13" s="1">
        <v>1461</v>
      </c>
      <c r="L13" s="66">
        <f t="shared" si="3"/>
        <v>4.093124894940326</v>
      </c>
      <c r="M13" s="1"/>
      <c r="N13" s="1">
        <v>164</v>
      </c>
      <c r="O13" s="66">
        <v>5</v>
      </c>
      <c r="P13" s="1"/>
      <c r="Q13" s="66">
        <f t="shared" si="4"/>
        <v>38205</v>
      </c>
      <c r="R13" s="66">
        <f t="shared" si="6"/>
        <v>4.915957141552029</v>
      </c>
    </row>
    <row r="14" spans="1:18" ht="12.75">
      <c r="A14" s="35" t="s">
        <v>88</v>
      </c>
      <c r="B14" s="1">
        <v>15509</v>
      </c>
      <c r="C14" s="66">
        <f t="shared" si="0"/>
        <v>6.509466827280244</v>
      </c>
      <c r="D14" s="1"/>
      <c r="E14" s="1">
        <v>16455</v>
      </c>
      <c r="F14" s="66">
        <v>5</v>
      </c>
      <c r="G14" s="1"/>
      <c r="H14" s="1">
        <v>5811</v>
      </c>
      <c r="I14" s="66">
        <f t="shared" si="2"/>
        <v>4.527217058672297</v>
      </c>
      <c r="J14" s="1"/>
      <c r="K14" s="1">
        <v>1882</v>
      </c>
      <c r="L14" s="66">
        <v>5</v>
      </c>
      <c r="M14" s="1"/>
      <c r="N14" s="1">
        <v>201</v>
      </c>
      <c r="O14" s="66">
        <f>(N14/$N$26)*100</f>
        <v>6.767676767676768</v>
      </c>
      <c r="P14" s="1"/>
      <c r="Q14" s="66">
        <f t="shared" si="4"/>
        <v>39858</v>
      </c>
      <c r="R14" s="66">
        <f t="shared" si="6"/>
        <v>5.128653834523774</v>
      </c>
    </row>
    <row r="15" spans="1:18" ht="12.75">
      <c r="A15" s="35" t="s">
        <v>89</v>
      </c>
      <c r="B15" s="1">
        <v>15673</v>
      </c>
      <c r="C15" s="66">
        <f t="shared" si="0"/>
        <v>6.57830121761321</v>
      </c>
      <c r="D15" s="1"/>
      <c r="E15" s="1">
        <v>21144</v>
      </c>
      <c r="F15" s="66">
        <f t="shared" si="1"/>
        <v>5.68556746771214</v>
      </c>
      <c r="G15" s="1"/>
      <c r="H15" s="1">
        <v>7679</v>
      </c>
      <c r="I15" s="66">
        <f t="shared" si="2"/>
        <v>5.982533091300047</v>
      </c>
      <c r="J15" s="1"/>
      <c r="K15" s="1">
        <v>2484</v>
      </c>
      <c r="L15" s="66">
        <v>7</v>
      </c>
      <c r="M15" s="1"/>
      <c r="N15" s="1">
        <v>316</v>
      </c>
      <c r="O15" s="66">
        <f t="shared" si="5"/>
        <v>10.63973063973064</v>
      </c>
      <c r="P15" s="1"/>
      <c r="Q15" s="66">
        <f t="shared" si="4"/>
        <v>47296</v>
      </c>
      <c r="R15" s="66">
        <f t="shared" si="6"/>
        <v>6.0857246163288785</v>
      </c>
    </row>
    <row r="16" spans="1:18" ht="12.75">
      <c r="A16" s="35" t="s">
        <v>90</v>
      </c>
      <c r="B16" s="1">
        <v>16442</v>
      </c>
      <c r="C16" s="66">
        <f t="shared" si="0"/>
        <v>6.901067352772053</v>
      </c>
      <c r="D16" s="1"/>
      <c r="E16" s="1">
        <v>27249</v>
      </c>
      <c r="F16" s="66">
        <f t="shared" si="1"/>
        <v>7.327186337858878</v>
      </c>
      <c r="G16" s="1"/>
      <c r="H16" s="1">
        <v>10522</v>
      </c>
      <c r="I16" s="66">
        <f t="shared" si="2"/>
        <v>8.197449301557375</v>
      </c>
      <c r="J16" s="1"/>
      <c r="K16" s="1">
        <v>3453</v>
      </c>
      <c r="L16" s="66">
        <f t="shared" si="3"/>
        <v>9.673894772230627</v>
      </c>
      <c r="M16" s="1"/>
      <c r="N16" s="1">
        <v>303</v>
      </c>
      <c r="O16" s="66">
        <v>10</v>
      </c>
      <c r="P16" s="1"/>
      <c r="Q16" s="66">
        <f t="shared" si="4"/>
        <v>57969</v>
      </c>
      <c r="R16" s="66">
        <v>8</v>
      </c>
    </row>
    <row r="17" spans="1:18" ht="12.75">
      <c r="A17" s="35" t="s">
        <v>91</v>
      </c>
      <c r="B17" s="1">
        <v>17812</v>
      </c>
      <c r="C17" s="66">
        <v>8</v>
      </c>
      <c r="D17" s="1"/>
      <c r="E17" s="1">
        <v>32382</v>
      </c>
      <c r="F17" s="66">
        <f t="shared" si="1"/>
        <v>8.70743689649331</v>
      </c>
      <c r="G17" s="1"/>
      <c r="H17" s="1">
        <v>13273</v>
      </c>
      <c r="I17" s="66">
        <f t="shared" si="2"/>
        <v>10.340690418130682</v>
      </c>
      <c r="J17" s="1"/>
      <c r="K17" s="1">
        <v>4023</v>
      </c>
      <c r="L17" s="66">
        <f t="shared" si="3"/>
        <v>11.270801815431165</v>
      </c>
      <c r="M17" s="1"/>
      <c r="N17" s="1">
        <v>397</v>
      </c>
      <c r="O17" s="66">
        <f t="shared" si="5"/>
        <v>13.367003367003367</v>
      </c>
      <c r="P17" s="1"/>
      <c r="Q17" s="66">
        <f t="shared" si="4"/>
        <v>67887</v>
      </c>
      <c r="R17" s="66">
        <f t="shared" si="6"/>
        <v>8.73523314928786</v>
      </c>
    </row>
    <row r="18" spans="1:18" ht="12.75">
      <c r="A18" s="35" t="s">
        <v>92</v>
      </c>
      <c r="B18" s="1">
        <v>19481</v>
      </c>
      <c r="C18" s="66">
        <f t="shared" si="0"/>
        <v>8.176602183393284</v>
      </c>
      <c r="D18" s="1"/>
      <c r="E18" s="1">
        <v>34495</v>
      </c>
      <c r="F18" s="66">
        <f t="shared" si="1"/>
        <v>9.275617186848764</v>
      </c>
      <c r="G18" s="1"/>
      <c r="H18" s="1">
        <v>14172</v>
      </c>
      <c r="I18" s="66">
        <f t="shared" si="2"/>
        <v>11.041080735760419</v>
      </c>
      <c r="J18" s="1"/>
      <c r="K18" s="1">
        <v>4269</v>
      </c>
      <c r="L18" s="66">
        <f t="shared" si="3"/>
        <v>11.959993276180871</v>
      </c>
      <c r="M18" s="1"/>
      <c r="N18" s="1">
        <v>314</v>
      </c>
      <c r="O18" s="66">
        <f t="shared" si="5"/>
        <v>10.572390572390573</v>
      </c>
      <c r="P18" s="1"/>
      <c r="Q18" s="66">
        <f t="shared" si="4"/>
        <v>72731</v>
      </c>
      <c r="R18" s="66">
        <f t="shared" si="6"/>
        <v>9.358525817621272</v>
      </c>
    </row>
    <row r="19" spans="1:18" ht="12.75">
      <c r="A19" s="35" t="s">
        <v>93</v>
      </c>
      <c r="B19" s="1">
        <v>17399</v>
      </c>
      <c r="C19" s="66">
        <f t="shared" si="0"/>
        <v>7.302741203678442</v>
      </c>
      <c r="D19" s="1"/>
      <c r="E19" s="1">
        <v>33861</v>
      </c>
      <c r="F19" s="66">
        <f t="shared" si="1"/>
        <v>9.105136209998145</v>
      </c>
      <c r="G19" s="1"/>
      <c r="H19" s="1">
        <v>13955</v>
      </c>
      <c r="I19" s="66">
        <f t="shared" si="2"/>
        <v>10.872021003918759</v>
      </c>
      <c r="J19" s="1"/>
      <c r="K19" s="1">
        <v>4168</v>
      </c>
      <c r="L19" s="66">
        <f t="shared" si="3"/>
        <v>11.677032554490951</v>
      </c>
      <c r="M19" s="1"/>
      <c r="N19" s="1">
        <v>265</v>
      </c>
      <c r="O19" s="66">
        <f t="shared" si="5"/>
        <v>8.922558922558922</v>
      </c>
      <c r="P19" s="1"/>
      <c r="Q19" s="66">
        <f t="shared" si="4"/>
        <v>69648</v>
      </c>
      <c r="R19" s="66">
        <f t="shared" si="6"/>
        <v>8.961826540892966</v>
      </c>
    </row>
    <row r="20" spans="1:18" ht="12.75">
      <c r="A20" s="35" t="s">
        <v>94</v>
      </c>
      <c r="B20" s="1">
        <v>11651</v>
      </c>
      <c r="C20" s="66">
        <f t="shared" si="0"/>
        <v>4.890179766886462</v>
      </c>
      <c r="D20" s="1"/>
      <c r="E20" s="1">
        <v>26989</v>
      </c>
      <c r="F20" s="66">
        <f t="shared" si="1"/>
        <v>7.257273003503734</v>
      </c>
      <c r="G20" s="1"/>
      <c r="H20" s="1">
        <v>11037</v>
      </c>
      <c r="I20" s="66">
        <f t="shared" si="2"/>
        <v>8.598674010766844</v>
      </c>
      <c r="J20" s="1"/>
      <c r="K20" s="1">
        <v>3315</v>
      </c>
      <c r="L20" s="66">
        <f t="shared" si="3"/>
        <v>9.287275172297866</v>
      </c>
      <c r="M20" s="1"/>
      <c r="N20" s="1">
        <v>201</v>
      </c>
      <c r="O20" s="66">
        <f t="shared" si="5"/>
        <v>6.767676767676768</v>
      </c>
      <c r="P20" s="1"/>
      <c r="Q20" s="66">
        <f t="shared" si="4"/>
        <v>53193</v>
      </c>
      <c r="R20" s="66">
        <f t="shared" si="6"/>
        <v>6.844510096337577</v>
      </c>
    </row>
    <row r="21" spans="1:18" ht="12.75">
      <c r="A21" s="35" t="s">
        <v>95</v>
      </c>
      <c r="B21" s="1">
        <v>8133</v>
      </c>
      <c r="C21" s="66">
        <f t="shared" si="0"/>
        <v>3.413598149865899</v>
      </c>
      <c r="D21" s="1"/>
      <c r="E21" s="1">
        <v>21082</v>
      </c>
      <c r="F21" s="66">
        <f t="shared" si="1"/>
        <v>5.668895826442837</v>
      </c>
      <c r="G21" s="1"/>
      <c r="H21" s="1">
        <v>7845</v>
      </c>
      <c r="I21" s="66">
        <f t="shared" si="2"/>
        <v>6.11185989077339</v>
      </c>
      <c r="J21" s="1"/>
      <c r="K21" s="1">
        <v>2311</v>
      </c>
      <c r="L21" s="66">
        <v>6</v>
      </c>
      <c r="M21" s="1"/>
      <c r="N21" s="1">
        <v>179</v>
      </c>
      <c r="O21" s="66">
        <f t="shared" si="5"/>
        <v>6.026936026936027</v>
      </c>
      <c r="P21" s="1"/>
      <c r="Q21" s="66">
        <f t="shared" si="4"/>
        <v>39550</v>
      </c>
      <c r="R21" s="66">
        <f t="shared" si="6"/>
        <v>5.089022508791592</v>
      </c>
    </row>
    <row r="22" spans="1:18" ht="12.75">
      <c r="A22" s="35" t="s">
        <v>96</v>
      </c>
      <c r="B22" s="1">
        <v>12746</v>
      </c>
      <c r="C22" s="66">
        <f t="shared" si="0"/>
        <v>5.3497752389266875</v>
      </c>
      <c r="D22" s="1"/>
      <c r="E22" s="1">
        <v>48809</v>
      </c>
      <c r="F22" s="66">
        <f t="shared" si="1"/>
        <v>13.124615140539248</v>
      </c>
      <c r="G22" s="1"/>
      <c r="H22" s="1">
        <v>13232</v>
      </c>
      <c r="I22" s="66">
        <v>10</v>
      </c>
      <c r="J22" s="1"/>
      <c r="K22" s="1">
        <v>3106</v>
      </c>
      <c r="L22" s="66">
        <f t="shared" si="3"/>
        <v>8.701742589791001</v>
      </c>
      <c r="M22" s="1"/>
      <c r="N22" s="1">
        <v>215</v>
      </c>
      <c r="O22" s="66">
        <f t="shared" si="5"/>
        <v>7.23905723905724</v>
      </c>
      <c r="P22" s="1"/>
      <c r="Q22" s="66">
        <f t="shared" si="4"/>
        <v>78108</v>
      </c>
      <c r="R22" s="66">
        <f t="shared" si="6"/>
        <v>10.050401267173038</v>
      </c>
    </row>
    <row r="23" spans="1:18" ht="12.75">
      <c r="A23" s="35" t="s">
        <v>78</v>
      </c>
      <c r="B23" s="1">
        <v>1892</v>
      </c>
      <c r="C23" s="66">
        <f t="shared" si="0"/>
        <v>0.7941138201827468</v>
      </c>
      <c r="D23" s="1"/>
      <c r="E23" s="1">
        <v>19561</v>
      </c>
      <c r="F23" s="66">
        <f t="shared" si="1"/>
        <v>5.259902820465246</v>
      </c>
      <c r="G23" s="1"/>
      <c r="H23" s="1">
        <v>3954</v>
      </c>
      <c r="I23" s="66">
        <f t="shared" si="2"/>
        <v>3.08047087420242</v>
      </c>
      <c r="J23" s="1"/>
      <c r="K23" s="1">
        <v>602</v>
      </c>
      <c r="L23" s="66">
        <f t="shared" si="3"/>
        <v>1.6865579649240767</v>
      </c>
      <c r="M23" s="1"/>
      <c r="N23" s="1">
        <v>44</v>
      </c>
      <c r="O23" s="66">
        <f t="shared" si="5"/>
        <v>1.4814814814814816</v>
      </c>
      <c r="P23" s="1"/>
      <c r="Q23" s="66">
        <f t="shared" si="4"/>
        <v>26053</v>
      </c>
      <c r="R23" s="66">
        <f t="shared" si="6"/>
        <v>3.3523211990277453</v>
      </c>
    </row>
    <row r="24" spans="1:18" ht="12.75">
      <c r="A24" s="35" t="s">
        <v>79</v>
      </c>
      <c r="B24" s="1">
        <v>563</v>
      </c>
      <c r="C24" s="66">
        <f t="shared" si="0"/>
        <v>0.23630342535036286</v>
      </c>
      <c r="D24" s="1"/>
      <c r="E24" s="1">
        <v>12125</v>
      </c>
      <c r="F24" s="66">
        <f t="shared" si="1"/>
        <v>3.2603814579081396</v>
      </c>
      <c r="G24" s="1"/>
      <c r="H24" s="1">
        <v>2655</v>
      </c>
      <c r="I24" s="66">
        <f t="shared" si="2"/>
        <v>2.0684497144682408</v>
      </c>
      <c r="J24" s="1"/>
      <c r="K24" s="1">
        <v>506</v>
      </c>
      <c r="L24" s="66">
        <f t="shared" si="3"/>
        <v>1.41760519975346</v>
      </c>
      <c r="M24" s="1"/>
      <c r="N24" s="1">
        <v>63</v>
      </c>
      <c r="O24" s="66">
        <f t="shared" si="5"/>
        <v>2.1212121212121215</v>
      </c>
      <c r="P24" s="1"/>
      <c r="Q24" s="66">
        <f t="shared" si="4"/>
        <v>15912</v>
      </c>
      <c r="R24" s="66">
        <f t="shared" si="6"/>
        <v>2.047446931982094</v>
      </c>
    </row>
    <row r="25" spans="1:18" ht="12.75">
      <c r="A25" s="35" t="s">
        <v>97</v>
      </c>
      <c r="B25" s="1">
        <v>52</v>
      </c>
      <c r="C25" s="66">
        <f t="shared" si="0"/>
        <v>0.021825538398257315</v>
      </c>
      <c r="D25" s="1"/>
      <c r="E25" s="1">
        <v>618</v>
      </c>
      <c r="F25" s="66">
        <f t="shared" si="1"/>
        <v>0.1661786178133798</v>
      </c>
      <c r="G25" s="1"/>
      <c r="H25" s="1">
        <v>120</v>
      </c>
      <c r="I25" s="66">
        <f t="shared" si="2"/>
        <v>0.09348925263133293</v>
      </c>
      <c r="J25" s="1"/>
      <c r="K25" s="1">
        <v>30</v>
      </c>
      <c r="L25" s="66">
        <f t="shared" si="3"/>
        <v>0.08404773911581778</v>
      </c>
      <c r="M25" s="1"/>
      <c r="N25" s="1">
        <v>3</v>
      </c>
      <c r="O25" s="66">
        <f t="shared" si="5"/>
        <v>0.10101010101010101</v>
      </c>
      <c r="P25" s="1"/>
      <c r="Q25" s="66">
        <f t="shared" si="4"/>
        <v>823</v>
      </c>
      <c r="R25" s="66">
        <f t="shared" si="6"/>
        <v>0.105897990511643</v>
      </c>
    </row>
    <row r="26" spans="1:18" ht="15.75" customHeight="1">
      <c r="A26" s="48" t="s">
        <v>2</v>
      </c>
      <c r="B26" s="31">
        <f>SUM(B8:B25)</f>
        <v>238253</v>
      </c>
      <c r="C26" s="67">
        <v>100</v>
      </c>
      <c r="D26" s="31"/>
      <c r="E26" s="31">
        <f>SUM(E8:E25)</f>
        <v>371889</v>
      </c>
      <c r="F26" s="67">
        <v>100</v>
      </c>
      <c r="G26" s="31"/>
      <c r="H26" s="31">
        <f>SUM(H8:H25)</f>
        <v>128357</v>
      </c>
      <c r="I26" s="67">
        <v>100</v>
      </c>
      <c r="J26" s="31"/>
      <c r="K26" s="31">
        <f>SUM(K8:K25)</f>
        <v>35694</v>
      </c>
      <c r="L26" s="67">
        <v>100</v>
      </c>
      <c r="M26" s="31"/>
      <c r="N26" s="31">
        <f>SUM(N8:N25)</f>
        <v>2970</v>
      </c>
      <c r="O26" s="67">
        <v>100</v>
      </c>
      <c r="P26" s="31"/>
      <c r="Q26" s="31">
        <f>SUM(Q8:Q25)</f>
        <v>777163</v>
      </c>
      <c r="R26" s="67">
        <v>100</v>
      </c>
    </row>
    <row r="27" ht="24" customHeight="1"/>
  </sheetData>
  <mergeCells count="15">
    <mergeCell ref="A1:R1"/>
    <mergeCell ref="B4:R4"/>
    <mergeCell ref="Q6:R6"/>
    <mergeCell ref="B5:D5"/>
    <mergeCell ref="E5:G5"/>
    <mergeCell ref="H5:J5"/>
    <mergeCell ref="K5:M5"/>
    <mergeCell ref="N5:O5"/>
    <mergeCell ref="Q5:R5"/>
    <mergeCell ref="B6:C6"/>
    <mergeCell ref="A3:R3"/>
    <mergeCell ref="E6:F6"/>
    <mergeCell ref="H6:I6"/>
    <mergeCell ref="K6:L6"/>
    <mergeCell ref="N6:O6"/>
  </mergeCells>
  <printOptions/>
  <pageMargins left="0.7874015748031497" right="0.3937007874015748" top="1.1811023622047245" bottom="0.1968503937007874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3" sqref="A3:L3"/>
    </sheetView>
  </sheetViews>
  <sheetFormatPr defaultColWidth="9.140625" defaultRowHeight="12.75"/>
  <cols>
    <col min="1" max="1" width="21.421875" style="0" customWidth="1"/>
    <col min="2" max="2" width="10.7109375" style="0" customWidth="1"/>
    <col min="3" max="3" width="7.421875" style="0" customWidth="1"/>
    <col min="4" max="4" width="3.7109375" style="0" customWidth="1"/>
    <col min="5" max="5" width="2.7109375" style="0" customWidth="1"/>
    <col min="6" max="6" width="7.7109375" style="0" customWidth="1"/>
    <col min="7" max="7" width="3.7109375" style="0" customWidth="1"/>
    <col min="8" max="8" width="2.7109375" style="0" customWidth="1"/>
    <col min="9" max="9" width="7.7109375" style="0" customWidth="1"/>
    <col min="10" max="10" width="3.8515625" style="0" customWidth="1"/>
  </cols>
  <sheetData>
    <row r="1" spans="1:11" ht="25.5" customHeight="1">
      <c r="A1" s="99" t="s">
        <v>137</v>
      </c>
      <c r="B1" s="91"/>
      <c r="C1" s="91"/>
      <c r="D1" s="91"/>
      <c r="E1" s="91"/>
      <c r="F1" s="91"/>
      <c r="G1" s="91"/>
      <c r="H1" s="91"/>
      <c r="I1" s="91"/>
      <c r="J1" s="98"/>
      <c r="K1" s="98"/>
    </row>
    <row r="2" spans="1:10" ht="12.75" customHeight="1">
      <c r="A2" s="77"/>
      <c r="B2" s="53"/>
      <c r="C2" s="53"/>
      <c r="D2" s="53"/>
      <c r="E2" s="53"/>
      <c r="F2" s="53"/>
      <c r="G2" s="53"/>
      <c r="H2" s="53"/>
      <c r="I2" s="53"/>
      <c r="J2" s="9"/>
    </row>
    <row r="3" spans="1:11" ht="25.5" customHeight="1">
      <c r="A3" s="100" t="s">
        <v>138</v>
      </c>
      <c r="B3" s="91"/>
      <c r="C3" s="91"/>
      <c r="D3" s="91"/>
      <c r="E3" s="91"/>
      <c r="F3" s="91"/>
      <c r="G3" s="91"/>
      <c r="H3" s="91"/>
      <c r="I3" s="91"/>
      <c r="J3" s="98"/>
      <c r="K3" s="98"/>
    </row>
    <row r="4" spans="1:10" ht="20.25" customHeight="1">
      <c r="A4" s="33" t="s">
        <v>40</v>
      </c>
      <c r="B4" s="51"/>
      <c r="C4" s="54" t="s">
        <v>21</v>
      </c>
      <c r="D4" s="54"/>
      <c r="E4" s="56"/>
      <c r="F4" s="54"/>
      <c r="G4" s="54"/>
      <c r="H4" s="56"/>
      <c r="I4" s="54"/>
      <c r="J4" s="54"/>
    </row>
    <row r="5" spans="1:10" ht="15.75" customHeight="1">
      <c r="A5" s="41"/>
      <c r="B5" s="49"/>
      <c r="C5" s="55" t="s">
        <v>0</v>
      </c>
      <c r="D5" s="55"/>
      <c r="E5" s="23"/>
      <c r="F5" s="55" t="s">
        <v>1</v>
      </c>
      <c r="G5" s="55"/>
      <c r="H5" s="23"/>
      <c r="I5" s="55" t="s">
        <v>37</v>
      </c>
      <c r="J5" s="55"/>
    </row>
    <row r="6" spans="1:10" ht="15.75" customHeight="1">
      <c r="A6" s="32"/>
      <c r="B6" s="52"/>
      <c r="C6" s="24" t="s">
        <v>18</v>
      </c>
      <c r="D6" s="24" t="s">
        <v>19</v>
      </c>
      <c r="E6" s="24"/>
      <c r="F6" s="24" t="s">
        <v>18</v>
      </c>
      <c r="G6" s="24" t="s">
        <v>19</v>
      </c>
      <c r="H6" s="24"/>
      <c r="I6" s="24" t="s">
        <v>18</v>
      </c>
      <c r="J6" s="24" t="s">
        <v>19</v>
      </c>
    </row>
    <row r="7" spans="1:10" ht="20.25" customHeight="1">
      <c r="A7" s="41" t="s">
        <v>41</v>
      </c>
      <c r="B7" s="30"/>
      <c r="C7" s="66">
        <v>9299</v>
      </c>
      <c r="D7" s="68">
        <f aca="true" t="shared" si="0" ref="D7:D21">C7/$C$25*100</f>
        <v>2.8884353868279393</v>
      </c>
      <c r="E7" s="42"/>
      <c r="F7" s="66">
        <v>11741</v>
      </c>
      <c r="G7" s="68">
        <f aca="true" t="shared" si="1" ref="G7:G24">F7/$F$25*100</f>
        <v>2.579169815299721</v>
      </c>
      <c r="H7" s="42"/>
      <c r="I7" s="66">
        <f>C7+F7</f>
        <v>21040</v>
      </c>
      <c r="J7" s="68">
        <v>3</v>
      </c>
    </row>
    <row r="8" spans="1:10" ht="12.75">
      <c r="A8" s="46" t="s">
        <v>83</v>
      </c>
      <c r="B8" s="30"/>
      <c r="C8" s="1">
        <v>19198</v>
      </c>
      <c r="D8" s="68">
        <f t="shared" si="0"/>
        <v>5.963241483635098</v>
      </c>
      <c r="E8" s="26"/>
      <c r="F8" s="1">
        <v>16956</v>
      </c>
      <c r="G8" s="68">
        <f t="shared" si="1"/>
        <v>3.7247596787515596</v>
      </c>
      <c r="H8" s="26"/>
      <c r="I8" s="66">
        <f aca="true" t="shared" si="2" ref="I8:I24">C8+F8</f>
        <v>36154</v>
      </c>
      <c r="J8" s="68">
        <f>I8/$I$25*100</f>
        <v>4.652048540653634</v>
      </c>
    </row>
    <row r="9" spans="1:10" ht="12.75">
      <c r="A9" s="35" t="s">
        <v>84</v>
      </c>
      <c r="B9" s="30"/>
      <c r="C9" s="1">
        <v>17775</v>
      </c>
      <c r="D9" s="68">
        <f t="shared" si="0"/>
        <v>5.521232283134383</v>
      </c>
      <c r="E9" s="26"/>
      <c r="F9" s="1">
        <v>22150</v>
      </c>
      <c r="G9" s="68">
        <f t="shared" si="1"/>
        <v>4.8657364286592975</v>
      </c>
      <c r="H9" s="26"/>
      <c r="I9" s="66">
        <f t="shared" si="2"/>
        <v>39925</v>
      </c>
      <c r="J9" s="68">
        <f>I9/$I$25*100</f>
        <v>5.137274934601879</v>
      </c>
    </row>
    <row r="10" spans="1:10" ht="12.75">
      <c r="A10" s="35" t="s">
        <v>85</v>
      </c>
      <c r="B10" s="30"/>
      <c r="C10" s="1">
        <v>15644</v>
      </c>
      <c r="D10" s="68">
        <f t="shared" si="0"/>
        <v>4.859305644858187</v>
      </c>
      <c r="E10" s="26"/>
      <c r="F10" s="1">
        <v>24124</v>
      </c>
      <c r="G10" s="68">
        <f t="shared" si="1"/>
        <v>5.299369101804826</v>
      </c>
      <c r="H10" s="26"/>
      <c r="I10" s="66">
        <f t="shared" si="2"/>
        <v>39768</v>
      </c>
      <c r="J10" s="68">
        <f>I10/$I$25*100</f>
        <v>5.117073252329305</v>
      </c>
    </row>
    <row r="11" spans="1:10" ht="12.75">
      <c r="A11" s="35" t="s">
        <v>86</v>
      </c>
      <c r="B11" s="30"/>
      <c r="C11" s="1">
        <v>12989</v>
      </c>
      <c r="D11" s="68">
        <f t="shared" si="0"/>
        <v>4.0346152532001405</v>
      </c>
      <c r="E11" s="26"/>
      <c r="F11" s="1">
        <v>20054</v>
      </c>
      <c r="G11" s="68">
        <f t="shared" si="1"/>
        <v>4.405303762543276</v>
      </c>
      <c r="H11" s="26"/>
      <c r="I11" s="66">
        <f t="shared" si="2"/>
        <v>33043</v>
      </c>
      <c r="J11" s="68">
        <f>I11/$I$25*100</f>
        <v>4.2517464161314935</v>
      </c>
    </row>
    <row r="12" spans="1:10" ht="12.75">
      <c r="A12" s="35" t="s">
        <v>87</v>
      </c>
      <c r="B12" s="30"/>
      <c r="C12" s="1">
        <v>14347</v>
      </c>
      <c r="D12" s="68">
        <v>5</v>
      </c>
      <c r="E12" s="26"/>
      <c r="F12" s="1">
        <v>23858</v>
      </c>
      <c r="G12" s="68">
        <f t="shared" si="1"/>
        <v>5.240936330246209</v>
      </c>
      <c r="H12" s="26"/>
      <c r="I12" s="66">
        <f t="shared" si="2"/>
        <v>38205</v>
      </c>
      <c r="J12" s="68">
        <f aca="true" t="shared" si="3" ref="J12:J24">I12/$I$25*100</f>
        <v>4.915957141552029</v>
      </c>
    </row>
    <row r="13" spans="1:10" ht="12.75">
      <c r="A13" s="35" t="s">
        <v>88</v>
      </c>
      <c r="B13" s="30"/>
      <c r="C13" s="1">
        <v>13007</v>
      </c>
      <c r="D13" s="68">
        <f t="shared" si="0"/>
        <v>4.040206374499517</v>
      </c>
      <c r="E13" s="26"/>
      <c r="F13" s="1">
        <v>26851</v>
      </c>
      <c r="G13" s="68">
        <v>6</v>
      </c>
      <c r="H13" s="26"/>
      <c r="I13" s="66">
        <f t="shared" si="2"/>
        <v>39858</v>
      </c>
      <c r="J13" s="68">
        <f t="shared" si="3"/>
        <v>5.128653834523774</v>
      </c>
    </row>
    <row r="14" spans="1:10" ht="12.75">
      <c r="A14" s="35" t="s">
        <v>89</v>
      </c>
      <c r="B14" s="30"/>
      <c r="C14" s="1">
        <v>14123</v>
      </c>
      <c r="D14" s="68">
        <f t="shared" si="0"/>
        <v>4.386855895060866</v>
      </c>
      <c r="E14" s="26"/>
      <c r="F14" s="1">
        <v>33173</v>
      </c>
      <c r="G14" s="68">
        <f t="shared" si="1"/>
        <v>7.287181695165456</v>
      </c>
      <c r="H14" s="26"/>
      <c r="I14" s="66">
        <f t="shared" si="2"/>
        <v>47296</v>
      </c>
      <c r="J14" s="68">
        <f t="shared" si="3"/>
        <v>6.0857246163288785</v>
      </c>
    </row>
    <row r="15" spans="1:10" ht="12.75">
      <c r="A15" s="35" t="s">
        <v>90</v>
      </c>
      <c r="B15" s="30"/>
      <c r="C15" s="1">
        <v>16869</v>
      </c>
      <c r="D15" s="68">
        <f t="shared" si="0"/>
        <v>5.239812511065761</v>
      </c>
      <c r="E15" s="26"/>
      <c r="F15" s="1">
        <v>41100</v>
      </c>
      <c r="G15" s="68">
        <f t="shared" si="1"/>
        <v>9.028522222026957</v>
      </c>
      <c r="H15" s="26"/>
      <c r="I15" s="66">
        <f t="shared" si="2"/>
        <v>57969</v>
      </c>
      <c r="J15" s="68">
        <v>8</v>
      </c>
    </row>
    <row r="16" spans="1:10" ht="12.75">
      <c r="A16" s="35" t="s">
        <v>91</v>
      </c>
      <c r="B16" s="30"/>
      <c r="C16" s="1">
        <v>20905</v>
      </c>
      <c r="D16" s="68">
        <f t="shared" si="0"/>
        <v>6.493466153525978</v>
      </c>
      <c r="E16" s="26"/>
      <c r="F16" s="1">
        <v>46982</v>
      </c>
      <c r="G16" s="68">
        <v>10</v>
      </c>
      <c r="H16" s="26"/>
      <c r="I16" s="66">
        <f t="shared" si="2"/>
        <v>67887</v>
      </c>
      <c r="J16" s="68">
        <f t="shared" si="3"/>
        <v>8.73523314928786</v>
      </c>
    </row>
    <row r="17" spans="1:10" ht="12.75">
      <c r="A17" s="35" t="s">
        <v>92</v>
      </c>
      <c r="B17" s="30"/>
      <c r="C17" s="1">
        <v>23378</v>
      </c>
      <c r="D17" s="68">
        <f t="shared" si="0"/>
        <v>7.26162409649033</v>
      </c>
      <c r="E17" s="26"/>
      <c r="F17" s="1">
        <v>49353</v>
      </c>
      <c r="G17" s="68">
        <f t="shared" si="1"/>
        <v>10.841475844858795</v>
      </c>
      <c r="H17" s="26"/>
      <c r="I17" s="66">
        <f t="shared" si="2"/>
        <v>72731</v>
      </c>
      <c r="J17" s="68">
        <f t="shared" si="3"/>
        <v>9.358525817621272</v>
      </c>
    </row>
    <row r="18" spans="1:10" ht="12.75">
      <c r="A18" s="35" t="s">
        <v>93</v>
      </c>
      <c r="B18" s="30"/>
      <c r="C18" s="1">
        <v>25776</v>
      </c>
      <c r="D18" s="68">
        <f t="shared" si="0"/>
        <v>8.006485700707277</v>
      </c>
      <c r="E18" s="26"/>
      <c r="F18" s="1">
        <v>43872</v>
      </c>
      <c r="G18" s="68">
        <f t="shared" si="1"/>
        <v>9.637453209848339</v>
      </c>
      <c r="H18" s="26"/>
      <c r="I18" s="66">
        <f t="shared" si="2"/>
        <v>69648</v>
      </c>
      <c r="J18" s="68">
        <f t="shared" si="3"/>
        <v>8.961826540892966</v>
      </c>
    </row>
    <row r="19" spans="1:10" ht="12.75">
      <c r="A19" s="35" t="s">
        <v>94</v>
      </c>
      <c r="B19" s="30"/>
      <c r="C19" s="1">
        <v>22406</v>
      </c>
      <c r="D19" s="68">
        <f t="shared" si="0"/>
        <v>6.959703546323993</v>
      </c>
      <c r="E19" s="26"/>
      <c r="F19" s="1">
        <v>30787</v>
      </c>
      <c r="G19" s="68">
        <f t="shared" si="1"/>
        <v>6.763044127726131</v>
      </c>
      <c r="H19" s="26"/>
      <c r="I19" s="66">
        <f t="shared" si="2"/>
        <v>53193</v>
      </c>
      <c r="J19" s="68">
        <f t="shared" si="3"/>
        <v>6.844510096337577</v>
      </c>
    </row>
    <row r="20" spans="1:10" ht="12.75">
      <c r="A20" s="35" t="s">
        <v>95</v>
      </c>
      <c r="B20" s="30"/>
      <c r="C20" s="1">
        <v>18894</v>
      </c>
      <c r="D20" s="68">
        <f t="shared" si="0"/>
        <v>5.868813657245627</v>
      </c>
      <c r="E20" s="26"/>
      <c r="F20" s="1">
        <v>20656</v>
      </c>
      <c r="G20" s="68">
        <v>4</v>
      </c>
      <c r="H20" s="26"/>
      <c r="I20" s="66">
        <f t="shared" si="2"/>
        <v>39550</v>
      </c>
      <c r="J20" s="68">
        <f t="shared" si="3"/>
        <v>5.089022508791592</v>
      </c>
    </row>
    <row r="21" spans="1:10" ht="12.75">
      <c r="A21" s="35" t="s">
        <v>96</v>
      </c>
      <c r="B21" s="30"/>
      <c r="C21" s="1">
        <v>45916</v>
      </c>
      <c r="D21" s="68">
        <f t="shared" si="0"/>
        <v>14.262329199009748</v>
      </c>
      <c r="E21" s="26"/>
      <c r="F21" s="1">
        <v>32192</v>
      </c>
      <c r="G21" s="68">
        <f t="shared" si="1"/>
        <v>7.071683391033864</v>
      </c>
      <c r="H21" s="26"/>
      <c r="I21" s="66">
        <f t="shared" si="2"/>
        <v>78108</v>
      </c>
      <c r="J21" s="68">
        <f t="shared" si="3"/>
        <v>10.050401267173038</v>
      </c>
    </row>
    <row r="22" spans="1:10" ht="12.75">
      <c r="A22" s="35" t="s">
        <v>78</v>
      </c>
      <c r="B22" s="30"/>
      <c r="C22" s="1">
        <v>18517</v>
      </c>
      <c r="D22" s="68">
        <f>C22/$C$25*100</f>
        <v>5.7517107278086845</v>
      </c>
      <c r="E22" s="26"/>
      <c r="F22" s="1">
        <v>7536</v>
      </c>
      <c r="G22" s="68">
        <f t="shared" si="1"/>
        <v>1.6554487461118044</v>
      </c>
      <c r="H22" s="26"/>
      <c r="I22" s="66">
        <f t="shared" si="2"/>
        <v>26053</v>
      </c>
      <c r="J22" s="68">
        <f t="shared" si="3"/>
        <v>3.3523211990277453</v>
      </c>
    </row>
    <row r="23" spans="1:10" ht="12.75">
      <c r="A23" s="35" t="s">
        <v>79</v>
      </c>
      <c r="B23" s="30"/>
      <c r="C23" s="1">
        <v>12234</v>
      </c>
      <c r="D23" s="68">
        <f>C23/$C$25*100</f>
        <v>3.8000987764762892</v>
      </c>
      <c r="E23" s="26"/>
      <c r="F23" s="1">
        <v>3678</v>
      </c>
      <c r="G23" s="68">
        <f t="shared" si="1"/>
        <v>0.8079538864383248</v>
      </c>
      <c r="H23" s="26"/>
      <c r="I23" s="66">
        <f t="shared" si="2"/>
        <v>15912</v>
      </c>
      <c r="J23" s="68">
        <f t="shared" si="3"/>
        <v>2.047446931982094</v>
      </c>
    </row>
    <row r="24" spans="1:10" ht="12.75">
      <c r="A24" s="35" t="s">
        <v>97</v>
      </c>
      <c r="B24" s="30"/>
      <c r="C24" s="1">
        <v>662</v>
      </c>
      <c r="D24" s="68">
        <f>C24/$C$25*100</f>
        <v>0.20562901667707237</v>
      </c>
      <c r="E24" s="26"/>
      <c r="F24" s="1">
        <v>161</v>
      </c>
      <c r="G24" s="68">
        <f t="shared" si="1"/>
        <v>0.03536720383811047</v>
      </c>
      <c r="H24" s="26"/>
      <c r="I24" s="66">
        <f t="shared" si="2"/>
        <v>823</v>
      </c>
      <c r="J24" s="68">
        <f t="shared" si="3"/>
        <v>0.105897990511643</v>
      </c>
    </row>
    <row r="25" spans="1:10" ht="15.75" customHeight="1">
      <c r="A25" s="48" t="s">
        <v>2</v>
      </c>
      <c r="B25" s="52"/>
      <c r="C25" s="31">
        <f>SUM(C7:C24)</f>
        <v>321939</v>
      </c>
      <c r="D25" s="69">
        <v>100</v>
      </c>
      <c r="E25" s="32"/>
      <c r="F25" s="31">
        <f>SUM(F7:F24)</f>
        <v>455224</v>
      </c>
      <c r="G25" s="69">
        <v>100</v>
      </c>
      <c r="H25" s="32"/>
      <c r="I25" s="31">
        <f>SUM(I7:I24)</f>
        <v>777163</v>
      </c>
      <c r="J25" s="69">
        <v>100</v>
      </c>
    </row>
    <row r="26" ht="24" customHeight="1"/>
  </sheetData>
  <mergeCells count="2">
    <mergeCell ref="A1:K1"/>
    <mergeCell ref="A3:K3"/>
  </mergeCells>
  <printOptions/>
  <pageMargins left="0.7874015748031497" right="0.3937007874015748" top="1.1811023622047245" bottom="0.1968503937007874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7"/>
  <sheetViews>
    <sheetView zoomScaleSheetLayoutView="100" workbookViewId="0" topLeftCell="A1">
      <selection activeCell="A3" sqref="A3:L3"/>
    </sheetView>
  </sheetViews>
  <sheetFormatPr defaultColWidth="9.140625" defaultRowHeight="12.75"/>
  <cols>
    <col min="1" max="1" width="21.421875" style="0" customWidth="1"/>
    <col min="2" max="2" width="4.57421875" style="0" customWidth="1"/>
    <col min="3" max="5" width="12.7109375" style="0" customWidth="1"/>
    <col min="6" max="8" width="7.7109375" style="0" customWidth="1"/>
    <col min="9" max="9" width="1.7109375" style="0" customWidth="1"/>
    <col min="10" max="10" width="6.7109375" style="0" customWidth="1"/>
    <col min="11" max="12" width="7.7109375" style="0" customWidth="1"/>
  </cols>
  <sheetData>
    <row r="1" spans="1:12" s="4" customFormat="1" ht="29.25" customHeight="1">
      <c r="A1" s="92" t="s">
        <v>139</v>
      </c>
      <c r="B1" s="93"/>
      <c r="C1" s="93"/>
      <c r="D1" s="93"/>
      <c r="E1" s="93"/>
      <c r="F1" s="91"/>
      <c r="G1" s="11"/>
      <c r="H1" s="11"/>
      <c r="I1" s="11"/>
      <c r="J1" s="11"/>
      <c r="K1" s="11"/>
      <c r="L1" s="11"/>
    </row>
    <row r="2" spans="1:12" s="4" customFormat="1" ht="12.75" customHeight="1">
      <c r="A2" s="79"/>
      <c r="B2" s="80"/>
      <c r="C2" s="80"/>
      <c r="D2" s="80"/>
      <c r="E2" s="80"/>
      <c r="F2" s="53"/>
      <c r="G2" s="11"/>
      <c r="H2" s="11"/>
      <c r="I2" s="11"/>
      <c r="J2" s="11"/>
      <c r="K2" s="11"/>
      <c r="L2" s="11"/>
    </row>
    <row r="3" spans="1:12" s="4" customFormat="1" ht="39" customHeight="1">
      <c r="A3" s="97" t="s">
        <v>140</v>
      </c>
      <c r="B3" s="93"/>
      <c r="C3" s="93"/>
      <c r="D3" s="93"/>
      <c r="E3" s="93"/>
      <c r="F3" s="91"/>
      <c r="G3" s="11"/>
      <c r="H3" s="11"/>
      <c r="I3" s="11"/>
      <c r="J3" s="11"/>
      <c r="K3" s="11"/>
      <c r="L3" s="11"/>
    </row>
    <row r="4" spans="1:6" ht="15.75" customHeight="1">
      <c r="A4" s="88" t="s">
        <v>42</v>
      </c>
      <c r="B4" s="51"/>
      <c r="C4" s="107" t="s">
        <v>43</v>
      </c>
      <c r="D4" s="107"/>
      <c r="E4" s="107"/>
      <c r="F4" s="9"/>
    </row>
    <row r="5" spans="1:6" ht="15.75" customHeight="1">
      <c r="A5" s="89"/>
      <c r="B5" s="52"/>
      <c r="C5" s="24" t="s">
        <v>0</v>
      </c>
      <c r="D5" s="24" t="s">
        <v>1</v>
      </c>
      <c r="E5" s="24" t="s">
        <v>46</v>
      </c>
      <c r="F5" s="9"/>
    </row>
    <row r="6" spans="1:6" ht="20.25" customHeight="1">
      <c r="A6" s="26" t="s">
        <v>48</v>
      </c>
      <c r="B6" s="30"/>
      <c r="C6" s="1">
        <v>154719</v>
      </c>
      <c r="D6" s="1">
        <v>146911</v>
      </c>
      <c r="E6" s="1">
        <v>150339</v>
      </c>
      <c r="F6" s="9"/>
    </row>
    <row r="7" spans="1:6" ht="12.75" customHeight="1">
      <c r="A7" s="26" t="s">
        <v>49</v>
      </c>
      <c r="B7" s="30"/>
      <c r="C7" s="1">
        <v>154429</v>
      </c>
      <c r="D7" s="1">
        <v>141274</v>
      </c>
      <c r="E7" s="1">
        <v>146931</v>
      </c>
      <c r="F7" s="9"/>
    </row>
    <row r="8" spans="1:6" ht="12.75">
      <c r="A8" s="26" t="s">
        <v>50</v>
      </c>
      <c r="B8" s="30"/>
      <c r="C8" s="1">
        <v>116046</v>
      </c>
      <c r="D8" s="1">
        <v>112238</v>
      </c>
      <c r="E8" s="1">
        <v>113677</v>
      </c>
      <c r="F8" s="9"/>
    </row>
    <row r="9" spans="1:6" ht="12.75">
      <c r="A9" s="26" t="s">
        <v>51</v>
      </c>
      <c r="B9" s="30"/>
      <c r="C9" s="1">
        <v>125750</v>
      </c>
      <c r="D9" s="1">
        <v>117917</v>
      </c>
      <c r="E9" s="1">
        <v>121269</v>
      </c>
      <c r="F9" s="9"/>
    </row>
    <row r="10" spans="1:6" ht="12.75">
      <c r="A10" s="26" t="s">
        <v>52</v>
      </c>
      <c r="B10" s="30"/>
      <c r="C10" s="1">
        <v>116400</v>
      </c>
      <c r="D10" s="1">
        <v>108588</v>
      </c>
      <c r="E10" s="1">
        <v>111580</v>
      </c>
      <c r="F10" s="9"/>
    </row>
    <row r="11" spans="1:6" ht="12.75">
      <c r="A11" s="26" t="s">
        <v>53</v>
      </c>
      <c r="B11" s="30"/>
      <c r="C11" s="1">
        <v>123193</v>
      </c>
      <c r="D11" s="1">
        <v>116552</v>
      </c>
      <c r="E11" s="1">
        <v>119184</v>
      </c>
      <c r="F11" s="9"/>
    </row>
    <row r="12" spans="1:6" ht="12.75">
      <c r="A12" s="26" t="s">
        <v>54</v>
      </c>
      <c r="B12" s="30"/>
      <c r="C12" s="1">
        <v>114652</v>
      </c>
      <c r="D12" s="1">
        <v>108878</v>
      </c>
      <c r="E12" s="1">
        <v>111018</v>
      </c>
      <c r="F12" s="9"/>
    </row>
    <row r="13" spans="1:6" ht="12.75">
      <c r="A13" s="26" t="s">
        <v>55</v>
      </c>
      <c r="B13" s="30"/>
      <c r="C13" s="1">
        <v>122580</v>
      </c>
      <c r="D13" s="1">
        <v>116724</v>
      </c>
      <c r="E13" s="1">
        <v>118874</v>
      </c>
      <c r="F13" s="9"/>
    </row>
    <row r="14" spans="1:6" ht="12.75">
      <c r="A14" s="26" t="s">
        <v>56</v>
      </c>
      <c r="B14" s="30"/>
      <c r="C14" s="1">
        <v>117708</v>
      </c>
      <c r="D14" s="1">
        <v>113703</v>
      </c>
      <c r="E14" s="1">
        <v>115275</v>
      </c>
      <c r="F14" s="9"/>
    </row>
    <row r="15" spans="1:6" ht="12.75">
      <c r="A15" s="26" t="s">
        <v>57</v>
      </c>
      <c r="B15" s="30"/>
      <c r="C15" s="1">
        <v>140748</v>
      </c>
      <c r="D15" s="1">
        <v>130600</v>
      </c>
      <c r="E15" s="1">
        <v>134871</v>
      </c>
      <c r="F15" s="9"/>
    </row>
    <row r="16" spans="1:6" ht="12.75" customHeight="1">
      <c r="A16" s="26" t="s">
        <v>58</v>
      </c>
      <c r="B16" s="30"/>
      <c r="C16" s="1">
        <v>127621</v>
      </c>
      <c r="D16" s="1">
        <v>117015</v>
      </c>
      <c r="E16" s="1">
        <v>121061</v>
      </c>
      <c r="F16" s="9"/>
    </row>
    <row r="17" spans="1:6" ht="12.75">
      <c r="A17" s="26" t="s">
        <v>59</v>
      </c>
      <c r="B17" s="30"/>
      <c r="C17" s="1">
        <v>138866</v>
      </c>
      <c r="D17" s="1">
        <v>127742</v>
      </c>
      <c r="E17" s="1">
        <v>132345</v>
      </c>
      <c r="F17" s="9"/>
    </row>
    <row r="18" spans="1:6" ht="12.75">
      <c r="A18" s="26" t="s">
        <v>60</v>
      </c>
      <c r="B18" s="30"/>
      <c r="C18" s="1">
        <v>117863</v>
      </c>
      <c r="D18" s="1">
        <v>112409</v>
      </c>
      <c r="E18" s="1">
        <v>114501</v>
      </c>
      <c r="F18" s="9"/>
    </row>
    <row r="19" spans="1:6" ht="12.75">
      <c r="A19" s="26" t="s">
        <v>61</v>
      </c>
      <c r="B19" s="30"/>
      <c r="C19" s="1">
        <v>116546</v>
      </c>
      <c r="D19" s="1">
        <v>111656</v>
      </c>
      <c r="E19" s="1">
        <v>113550</v>
      </c>
      <c r="F19" s="9"/>
    </row>
    <row r="20" spans="1:6" ht="12.75">
      <c r="A20" s="26" t="s">
        <v>62</v>
      </c>
      <c r="B20" s="30"/>
      <c r="C20" s="1">
        <v>123674</v>
      </c>
      <c r="D20" s="1">
        <v>113347</v>
      </c>
      <c r="E20" s="1">
        <v>117334</v>
      </c>
      <c r="F20" s="9"/>
    </row>
    <row r="21" spans="1:6" ht="12.75">
      <c r="A21" s="26" t="s">
        <v>63</v>
      </c>
      <c r="B21" s="30"/>
      <c r="C21" s="1">
        <v>115754</v>
      </c>
      <c r="D21" s="1">
        <v>107849</v>
      </c>
      <c r="E21" s="1">
        <v>110821</v>
      </c>
      <c r="F21" s="9"/>
    </row>
    <row r="22" spans="1:6" ht="12.75">
      <c r="A22" s="26" t="s">
        <v>64</v>
      </c>
      <c r="B22" s="30"/>
      <c r="C22" s="1">
        <v>113954</v>
      </c>
      <c r="D22" s="1">
        <v>107163</v>
      </c>
      <c r="E22" s="1">
        <v>109689</v>
      </c>
      <c r="F22" s="9"/>
    </row>
    <row r="23" spans="1:6" ht="12.75">
      <c r="A23" s="26" t="s">
        <v>65</v>
      </c>
      <c r="B23" s="30"/>
      <c r="C23" s="1">
        <v>117842</v>
      </c>
      <c r="D23" s="1">
        <v>113061</v>
      </c>
      <c r="E23" s="1">
        <v>114902</v>
      </c>
      <c r="F23" s="9"/>
    </row>
    <row r="24" spans="1:6" ht="12.75">
      <c r="A24" s="26" t="s">
        <v>66</v>
      </c>
      <c r="B24" s="30"/>
      <c r="C24" s="1">
        <v>119954</v>
      </c>
      <c r="D24" s="1">
        <v>113538</v>
      </c>
      <c r="E24" s="1">
        <v>115958</v>
      </c>
      <c r="F24" s="9"/>
    </row>
    <row r="25" spans="1:6" ht="12.75">
      <c r="A25" s="26" t="s">
        <v>67</v>
      </c>
      <c r="B25" s="30"/>
      <c r="C25" s="1">
        <v>134849</v>
      </c>
      <c r="D25" s="1">
        <v>127091</v>
      </c>
      <c r="E25" s="1">
        <v>130420</v>
      </c>
      <c r="F25" s="9"/>
    </row>
    <row r="26" spans="1:6" ht="12.75">
      <c r="A26" s="26" t="s">
        <v>68</v>
      </c>
      <c r="B26" s="30"/>
      <c r="C26" s="1">
        <v>118125</v>
      </c>
      <c r="D26" s="1">
        <v>117031</v>
      </c>
      <c r="E26" s="1">
        <v>117457</v>
      </c>
      <c r="F26" s="9"/>
    </row>
    <row r="27" spans="1:6" ht="15.75" customHeight="1">
      <c r="A27" s="31" t="s">
        <v>103</v>
      </c>
      <c r="B27" s="52"/>
      <c r="C27" s="31">
        <v>137752</v>
      </c>
      <c r="D27" s="31">
        <v>128045</v>
      </c>
      <c r="E27" s="31">
        <v>132060</v>
      </c>
      <c r="F27" s="9"/>
    </row>
    <row r="28" ht="24" customHeight="1"/>
  </sheetData>
  <mergeCells count="4">
    <mergeCell ref="A4:A5"/>
    <mergeCell ref="C4:E4"/>
    <mergeCell ref="A1:F1"/>
    <mergeCell ref="A3:F3"/>
  </mergeCells>
  <printOptions/>
  <pageMargins left="0.7874015748031497" right="0.3937007874015748" top="1.1811023622047245" bottom="0.1968503937007874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7"/>
  <sheetViews>
    <sheetView zoomScaleSheetLayoutView="100" workbookViewId="0" topLeftCell="A1">
      <selection activeCell="A3" sqref="A3:L3"/>
    </sheetView>
  </sheetViews>
  <sheetFormatPr defaultColWidth="9.140625" defaultRowHeight="12.75"/>
  <cols>
    <col min="1" max="1" width="21.421875" style="0" customWidth="1"/>
    <col min="2" max="2" width="9.7109375" style="0" bestFit="1" customWidth="1"/>
    <col min="3" max="4" width="10.7109375" style="0" customWidth="1"/>
    <col min="5" max="5" width="2.7109375" style="0" customWidth="1"/>
    <col min="6" max="8" width="7.7109375" style="0" customWidth="1"/>
    <col min="9" max="9" width="1.7109375" style="0" customWidth="1"/>
    <col min="10" max="10" width="6.7109375" style="0" customWidth="1"/>
    <col min="11" max="12" width="7.7109375" style="0" customWidth="1"/>
  </cols>
  <sheetData>
    <row r="1" spans="1:12" s="4" customFormat="1" ht="39.75" customHeight="1">
      <c r="A1" s="92" t="s">
        <v>141</v>
      </c>
      <c r="B1" s="93"/>
      <c r="C1" s="93"/>
      <c r="D1" s="93"/>
      <c r="E1" s="93"/>
      <c r="F1" s="93"/>
      <c r="G1" s="93"/>
      <c r="H1" s="93"/>
      <c r="I1" s="91"/>
      <c r="J1" s="11"/>
      <c r="K1" s="11"/>
      <c r="L1" s="11"/>
    </row>
    <row r="2" spans="1:12" s="4" customFormat="1" ht="12.75" customHeight="1">
      <c r="A2" s="79"/>
      <c r="B2" s="80"/>
      <c r="C2" s="80"/>
      <c r="D2" s="80"/>
      <c r="E2" s="80"/>
      <c r="F2" s="80"/>
      <c r="G2" s="80"/>
      <c r="H2" s="80"/>
      <c r="I2" s="53"/>
      <c r="J2" s="11"/>
      <c r="K2" s="11"/>
      <c r="L2" s="11"/>
    </row>
    <row r="3" spans="1:12" s="4" customFormat="1" ht="38.25" customHeight="1">
      <c r="A3" s="97" t="s">
        <v>147</v>
      </c>
      <c r="B3" s="93"/>
      <c r="C3" s="93"/>
      <c r="D3" s="93"/>
      <c r="E3" s="93"/>
      <c r="F3" s="93"/>
      <c r="G3" s="93"/>
      <c r="H3" s="93"/>
      <c r="I3" s="91"/>
      <c r="J3" s="11"/>
      <c r="K3" s="11"/>
      <c r="L3" s="11"/>
    </row>
    <row r="4" spans="1:12" ht="15.75" customHeight="1">
      <c r="A4" s="88" t="s">
        <v>42</v>
      </c>
      <c r="B4" s="107" t="s">
        <v>44</v>
      </c>
      <c r="C4" s="107"/>
      <c r="D4" s="107"/>
      <c r="E4" s="33"/>
      <c r="F4" s="107" t="s">
        <v>45</v>
      </c>
      <c r="G4" s="107"/>
      <c r="H4" s="107"/>
      <c r="I4" s="9"/>
      <c r="J4" s="9"/>
      <c r="K4" s="9"/>
      <c r="L4" s="9"/>
    </row>
    <row r="5" spans="1:12" ht="15.75" customHeight="1">
      <c r="A5" s="89"/>
      <c r="B5" s="24" t="s">
        <v>0</v>
      </c>
      <c r="C5" s="24" t="s">
        <v>1</v>
      </c>
      <c r="D5" s="24" t="s">
        <v>46</v>
      </c>
      <c r="E5" s="24"/>
      <c r="F5" s="24" t="s">
        <v>0</v>
      </c>
      <c r="G5" s="24" t="s">
        <v>47</v>
      </c>
      <c r="H5" s="24" t="s">
        <v>46</v>
      </c>
      <c r="I5" s="9"/>
      <c r="J5" s="9"/>
      <c r="K5" s="9"/>
      <c r="L5" s="9"/>
    </row>
    <row r="6" spans="1:12" ht="20.25" customHeight="1">
      <c r="A6" s="26" t="s">
        <v>48</v>
      </c>
      <c r="B6" s="1">
        <v>257963</v>
      </c>
      <c r="C6" s="1">
        <v>202073</v>
      </c>
      <c r="D6" s="1">
        <v>226614</v>
      </c>
      <c r="E6" s="1"/>
      <c r="F6" s="1">
        <v>9783</v>
      </c>
      <c r="G6" s="1">
        <v>7914</v>
      </c>
      <c r="H6" s="1">
        <v>8735</v>
      </c>
      <c r="I6" s="9"/>
      <c r="J6" s="9"/>
      <c r="K6" s="9"/>
      <c r="L6" s="9"/>
    </row>
    <row r="7" spans="1:12" ht="12.75" customHeight="1">
      <c r="A7" s="26" t="s">
        <v>49</v>
      </c>
      <c r="B7" s="1">
        <v>205721</v>
      </c>
      <c r="C7" s="1">
        <v>173881</v>
      </c>
      <c r="D7" s="1">
        <v>187577</v>
      </c>
      <c r="E7" s="1"/>
      <c r="F7" s="1">
        <v>7990</v>
      </c>
      <c r="G7" s="1">
        <v>6805</v>
      </c>
      <c r="H7" s="1">
        <v>7315</v>
      </c>
      <c r="I7" s="9"/>
      <c r="J7" s="9"/>
      <c r="K7" s="9"/>
      <c r="L7" s="9"/>
    </row>
    <row r="8" spans="1:12" ht="12.75">
      <c r="A8" s="26" t="s">
        <v>50</v>
      </c>
      <c r="B8" s="1">
        <v>199527</v>
      </c>
      <c r="C8" s="1">
        <v>172077</v>
      </c>
      <c r="D8" s="1">
        <v>182459</v>
      </c>
      <c r="E8" s="1"/>
      <c r="F8" s="1">
        <v>7630</v>
      </c>
      <c r="G8" s="1">
        <v>6637</v>
      </c>
      <c r="H8" s="1">
        <v>7013</v>
      </c>
      <c r="I8" s="9"/>
      <c r="J8" s="9"/>
      <c r="K8" s="9"/>
      <c r="L8" s="9"/>
    </row>
    <row r="9" spans="1:12" ht="12.75">
      <c r="A9" s="26" t="s">
        <v>51</v>
      </c>
      <c r="B9" s="1">
        <v>205712</v>
      </c>
      <c r="C9" s="1">
        <v>169559</v>
      </c>
      <c r="D9" s="1">
        <v>184878</v>
      </c>
      <c r="E9" s="1"/>
      <c r="F9" s="1">
        <v>7931</v>
      </c>
      <c r="G9" s="1">
        <v>6584</v>
      </c>
      <c r="H9" s="1">
        <v>7155</v>
      </c>
      <c r="I9" s="9"/>
      <c r="J9" s="9"/>
      <c r="K9" s="9"/>
      <c r="L9" s="9"/>
    </row>
    <row r="10" spans="1:12" ht="12.75">
      <c r="A10" s="26" t="s">
        <v>52</v>
      </c>
      <c r="B10" s="1">
        <v>215368</v>
      </c>
      <c r="C10" s="1">
        <v>173531</v>
      </c>
      <c r="D10" s="1">
        <v>189498</v>
      </c>
      <c r="E10" s="1"/>
      <c r="F10" s="1">
        <v>8249</v>
      </c>
      <c r="G10" s="1">
        <v>6734</v>
      </c>
      <c r="H10" s="1">
        <v>7312</v>
      </c>
      <c r="I10" s="9"/>
      <c r="J10" s="9"/>
      <c r="K10" s="9"/>
      <c r="L10" s="9"/>
    </row>
    <row r="11" spans="1:12" ht="12.75">
      <c r="A11" s="26" t="s">
        <v>53</v>
      </c>
      <c r="B11" s="1">
        <v>209198</v>
      </c>
      <c r="C11" s="1">
        <v>172303</v>
      </c>
      <c r="D11" s="1">
        <v>186842</v>
      </c>
      <c r="E11" s="1"/>
      <c r="F11" s="1">
        <v>7817</v>
      </c>
      <c r="G11" s="1">
        <v>6699</v>
      </c>
      <c r="H11" s="1">
        <v>7139</v>
      </c>
      <c r="I11" s="9"/>
      <c r="J11" s="9"/>
      <c r="K11" s="9"/>
      <c r="L11" s="9"/>
    </row>
    <row r="12" spans="1:12" ht="12.75">
      <c r="A12" s="26" t="s">
        <v>54</v>
      </c>
      <c r="B12" s="1">
        <v>198088</v>
      </c>
      <c r="C12" s="1">
        <v>168275</v>
      </c>
      <c r="D12" s="1">
        <v>179285</v>
      </c>
      <c r="E12" s="1"/>
      <c r="F12" s="1">
        <v>7597</v>
      </c>
      <c r="G12" s="1">
        <v>6480</v>
      </c>
      <c r="H12" s="1">
        <v>6892</v>
      </c>
      <c r="I12" s="9"/>
      <c r="J12" s="9"/>
      <c r="K12" s="9"/>
      <c r="L12" s="9"/>
    </row>
    <row r="13" spans="1:12" ht="12.75">
      <c r="A13" s="26" t="s">
        <v>55</v>
      </c>
      <c r="B13" s="1">
        <v>187151</v>
      </c>
      <c r="C13" s="1">
        <v>167687</v>
      </c>
      <c r="D13" s="1">
        <v>174802</v>
      </c>
      <c r="E13" s="1"/>
      <c r="F13" s="1">
        <v>7183</v>
      </c>
      <c r="G13" s="1">
        <v>6493</v>
      </c>
      <c r="H13" s="1">
        <v>6745</v>
      </c>
      <c r="I13" s="9"/>
      <c r="J13" s="9"/>
      <c r="K13" s="9"/>
      <c r="L13" s="9"/>
    </row>
    <row r="14" spans="1:12" ht="12.75">
      <c r="A14" s="26" t="s">
        <v>56</v>
      </c>
      <c r="B14" s="1">
        <v>211348</v>
      </c>
      <c r="C14" s="1">
        <v>175398</v>
      </c>
      <c r="D14" s="1">
        <v>189430</v>
      </c>
      <c r="E14" s="1"/>
      <c r="F14" s="1">
        <v>8171</v>
      </c>
      <c r="G14" s="1">
        <v>6794</v>
      </c>
      <c r="H14" s="1">
        <v>7331</v>
      </c>
      <c r="I14" s="9"/>
      <c r="J14" s="9"/>
      <c r="K14" s="9"/>
      <c r="L14" s="9"/>
    </row>
    <row r="15" spans="1:12" ht="12.75">
      <c r="A15" s="26" t="s">
        <v>57</v>
      </c>
      <c r="B15" s="1">
        <v>196459</v>
      </c>
      <c r="C15" s="1">
        <v>167299</v>
      </c>
      <c r="D15" s="1">
        <v>179569</v>
      </c>
      <c r="E15" s="1"/>
      <c r="F15" s="1">
        <v>7644</v>
      </c>
      <c r="G15" s="1">
        <v>6530</v>
      </c>
      <c r="H15" s="1">
        <v>6999</v>
      </c>
      <c r="I15" s="9"/>
      <c r="J15" s="9"/>
      <c r="K15" s="9"/>
      <c r="L15" s="9"/>
    </row>
    <row r="16" spans="1:12" ht="12.75" customHeight="1">
      <c r="A16" s="26" t="s">
        <v>58</v>
      </c>
      <c r="B16" s="1">
        <v>220089</v>
      </c>
      <c r="C16" s="1">
        <v>174221</v>
      </c>
      <c r="D16" s="1">
        <v>191642</v>
      </c>
      <c r="E16" s="1"/>
      <c r="F16" s="1">
        <v>8491</v>
      </c>
      <c r="G16" s="1">
        <v>6773</v>
      </c>
      <c r="H16" s="1">
        <v>7425</v>
      </c>
      <c r="I16" s="9"/>
      <c r="J16" s="9"/>
      <c r="K16" s="9"/>
      <c r="L16" s="9"/>
    </row>
    <row r="17" spans="1:12" ht="12.75">
      <c r="A17" s="26" t="s">
        <v>59</v>
      </c>
      <c r="B17" s="1">
        <v>213365</v>
      </c>
      <c r="C17" s="1">
        <v>175820</v>
      </c>
      <c r="D17" s="1">
        <v>191331</v>
      </c>
      <c r="E17" s="1"/>
      <c r="F17" s="1">
        <v>8282</v>
      </c>
      <c r="G17" s="1">
        <v>6861</v>
      </c>
      <c r="H17" s="1">
        <v>7448</v>
      </c>
      <c r="I17" s="9"/>
      <c r="J17" s="9"/>
      <c r="K17" s="9"/>
      <c r="L17" s="9"/>
    </row>
    <row r="18" spans="1:12" ht="12.75">
      <c r="A18" s="26" t="s">
        <v>60</v>
      </c>
      <c r="B18" s="1">
        <v>200423</v>
      </c>
      <c r="C18" s="1">
        <v>171777</v>
      </c>
      <c r="D18" s="1">
        <v>182761</v>
      </c>
      <c r="E18" s="1"/>
      <c r="F18" s="1">
        <v>7733</v>
      </c>
      <c r="G18" s="1">
        <v>6639</v>
      </c>
      <c r="H18" s="1">
        <v>7059</v>
      </c>
      <c r="I18" s="9"/>
      <c r="J18" s="9"/>
      <c r="K18" s="9"/>
      <c r="L18" s="9"/>
    </row>
    <row r="19" spans="1:12" ht="12.75">
      <c r="A19" s="26" t="s">
        <v>61</v>
      </c>
      <c r="B19" s="1">
        <v>201595</v>
      </c>
      <c r="C19" s="1">
        <v>170689</v>
      </c>
      <c r="D19" s="1">
        <v>182661</v>
      </c>
      <c r="E19" s="1"/>
      <c r="F19" s="1">
        <v>7702</v>
      </c>
      <c r="G19" s="1">
        <v>6578</v>
      </c>
      <c r="H19" s="1">
        <v>7013</v>
      </c>
      <c r="I19" s="9"/>
      <c r="J19" s="9"/>
      <c r="K19" s="9"/>
      <c r="L19" s="9"/>
    </row>
    <row r="20" spans="1:12" ht="12.75">
      <c r="A20" s="26" t="s">
        <v>62</v>
      </c>
      <c r="B20" s="1">
        <v>213716</v>
      </c>
      <c r="C20" s="1">
        <v>170538</v>
      </c>
      <c r="D20" s="1">
        <v>187155</v>
      </c>
      <c r="E20" s="1"/>
      <c r="F20" s="1">
        <v>8185</v>
      </c>
      <c r="G20" s="1">
        <v>6601</v>
      </c>
      <c r="H20" s="1">
        <v>7211</v>
      </c>
      <c r="I20" s="9"/>
      <c r="J20" s="9"/>
      <c r="K20" s="9"/>
      <c r="L20" s="9"/>
    </row>
    <row r="21" spans="1:12" ht="12.75">
      <c r="A21" s="26" t="s">
        <v>63</v>
      </c>
      <c r="B21" s="1">
        <v>206344</v>
      </c>
      <c r="C21" s="1">
        <v>172815</v>
      </c>
      <c r="D21" s="1">
        <v>185365</v>
      </c>
      <c r="E21" s="1"/>
      <c r="F21" s="1">
        <v>7875</v>
      </c>
      <c r="G21" s="1">
        <v>6634</v>
      </c>
      <c r="H21" s="1">
        <v>7099</v>
      </c>
      <c r="I21" s="9"/>
      <c r="J21" s="9"/>
      <c r="K21" s="9"/>
      <c r="L21" s="9"/>
    </row>
    <row r="22" spans="1:12" ht="12.75">
      <c r="A22" s="26" t="s">
        <v>64</v>
      </c>
      <c r="B22" s="1">
        <v>203804</v>
      </c>
      <c r="C22" s="1">
        <v>175531</v>
      </c>
      <c r="D22" s="1">
        <v>186068</v>
      </c>
      <c r="E22" s="1"/>
      <c r="F22" s="1">
        <v>7769</v>
      </c>
      <c r="G22" s="1">
        <v>6738</v>
      </c>
      <c r="H22" s="1">
        <v>7122</v>
      </c>
      <c r="I22" s="9"/>
      <c r="J22" s="9"/>
      <c r="K22" s="9"/>
      <c r="L22" s="9"/>
    </row>
    <row r="23" spans="1:12" ht="12.75">
      <c r="A23" s="26" t="s">
        <v>65</v>
      </c>
      <c r="B23" s="1">
        <v>214462</v>
      </c>
      <c r="C23" s="1">
        <v>180549</v>
      </c>
      <c r="D23" s="1">
        <v>193609</v>
      </c>
      <c r="E23" s="1"/>
      <c r="F23" s="1">
        <v>8209</v>
      </c>
      <c r="G23" s="1">
        <v>6960</v>
      </c>
      <c r="H23" s="1">
        <v>7441</v>
      </c>
      <c r="I23" s="9"/>
      <c r="J23" s="9"/>
      <c r="K23" s="9"/>
      <c r="L23" s="9"/>
    </row>
    <row r="24" spans="1:12" ht="12.75">
      <c r="A24" s="26" t="s">
        <v>66</v>
      </c>
      <c r="B24" s="1">
        <v>198731</v>
      </c>
      <c r="C24" s="1">
        <v>179644</v>
      </c>
      <c r="D24" s="1">
        <v>186851</v>
      </c>
      <c r="E24" s="1"/>
      <c r="F24" s="1">
        <v>7660</v>
      </c>
      <c r="G24" s="1">
        <v>6916</v>
      </c>
      <c r="H24" s="1">
        <v>7197</v>
      </c>
      <c r="I24" s="9"/>
      <c r="J24" s="9"/>
      <c r="K24" s="9"/>
      <c r="L24" s="9"/>
    </row>
    <row r="25" spans="1:12" ht="12.75">
      <c r="A25" s="26" t="s">
        <v>67</v>
      </c>
      <c r="B25" s="1">
        <v>191384</v>
      </c>
      <c r="C25" s="1">
        <v>168772</v>
      </c>
      <c r="D25" s="1">
        <v>178437</v>
      </c>
      <c r="E25" s="1"/>
      <c r="F25" s="1">
        <v>7423</v>
      </c>
      <c r="G25" s="1">
        <v>6596</v>
      </c>
      <c r="H25" s="1">
        <v>6949</v>
      </c>
      <c r="I25" s="9"/>
      <c r="J25" s="9"/>
      <c r="K25" s="9"/>
      <c r="L25" s="9"/>
    </row>
    <row r="26" spans="1:12" ht="12.75">
      <c r="A26" s="26" t="s">
        <v>68</v>
      </c>
      <c r="B26" s="1">
        <v>199936</v>
      </c>
      <c r="C26" s="1">
        <v>177520</v>
      </c>
      <c r="D26" s="1">
        <v>186142</v>
      </c>
      <c r="E26" s="1"/>
      <c r="F26" s="1">
        <v>7626</v>
      </c>
      <c r="G26" s="1">
        <v>6853</v>
      </c>
      <c r="H26" s="1">
        <v>7150</v>
      </c>
      <c r="I26" s="9"/>
      <c r="J26" s="9"/>
      <c r="K26" s="9"/>
      <c r="L26" s="9"/>
    </row>
    <row r="27" spans="1:12" ht="15.75" customHeight="1">
      <c r="A27" s="31" t="s">
        <v>103</v>
      </c>
      <c r="B27" s="31">
        <v>220057</v>
      </c>
      <c r="C27" s="31">
        <v>179864</v>
      </c>
      <c r="D27" s="31">
        <v>196457</v>
      </c>
      <c r="E27" s="31"/>
      <c r="F27" s="31">
        <v>8447</v>
      </c>
      <c r="G27" s="31">
        <v>7004</v>
      </c>
      <c r="H27" s="31">
        <v>7599</v>
      </c>
      <c r="I27" s="9"/>
      <c r="J27" s="9"/>
      <c r="K27" s="9"/>
      <c r="L27" s="9"/>
    </row>
    <row r="28" ht="24" customHeight="1"/>
  </sheetData>
  <mergeCells count="5">
    <mergeCell ref="A4:A5"/>
    <mergeCell ref="B4:D4"/>
    <mergeCell ref="F4:H4"/>
    <mergeCell ref="A1:I1"/>
    <mergeCell ref="A3:I3"/>
  </mergeCells>
  <printOptions/>
  <pageMargins left="0.7874015748031497" right="0.3937007874015748" top="1.1811023622047245" bottom="0.1968503937007874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zoomScaleSheetLayoutView="100" workbookViewId="0" topLeftCell="A1">
      <selection activeCell="A3" sqref="A3:L3"/>
    </sheetView>
  </sheetViews>
  <sheetFormatPr defaultColWidth="9.140625" defaultRowHeight="12.75"/>
  <cols>
    <col min="1" max="1" width="21.421875" style="0" customWidth="1"/>
    <col min="2" max="3" width="6.7109375" style="0" customWidth="1"/>
    <col min="4" max="4" width="7.8515625" style="0" bestFit="1" customWidth="1"/>
    <col min="5" max="5" width="1.8515625" style="0" customWidth="1"/>
    <col min="6" max="6" width="8.57421875" style="0" bestFit="1" customWidth="1"/>
    <col min="7" max="7" width="6.7109375" style="0" customWidth="1"/>
    <col min="8" max="8" width="8.57421875" style="0" bestFit="1" customWidth="1"/>
    <col min="9" max="9" width="1.7109375" style="0" customWidth="1"/>
    <col min="10" max="10" width="6.8515625" style="0" customWidth="1"/>
    <col min="11" max="11" width="6.7109375" style="0" customWidth="1"/>
    <col min="12" max="12" width="7.8515625" style="0" customWidth="1"/>
    <col min="13" max="13" width="1.7109375" style="0" customWidth="1"/>
  </cols>
  <sheetData>
    <row r="1" spans="1:12" ht="26.25" customHeight="1">
      <c r="A1" s="99" t="s">
        <v>121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7" ht="12.75" customHeight="1">
      <c r="A2" s="77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P2" s="4"/>
      <c r="Q2" s="4"/>
    </row>
    <row r="3" spans="1:17" ht="27" customHeight="1">
      <c r="A3" s="100" t="s">
        <v>122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P3" s="4"/>
      <c r="Q3" s="4"/>
    </row>
    <row r="4" spans="1:17" ht="20.25" customHeight="1">
      <c r="A4" s="14"/>
      <c r="B4" s="94">
        <v>37622</v>
      </c>
      <c r="C4" s="95"/>
      <c r="D4" s="95"/>
      <c r="E4" s="85"/>
      <c r="F4" s="94">
        <v>37987</v>
      </c>
      <c r="G4" s="95"/>
      <c r="H4" s="95"/>
      <c r="I4" s="23"/>
      <c r="J4" s="94">
        <v>38353</v>
      </c>
      <c r="K4" s="95"/>
      <c r="L4" s="95"/>
      <c r="P4" s="4"/>
      <c r="Q4" s="41"/>
    </row>
    <row r="5" spans="1:17" ht="15.75" customHeight="1">
      <c r="A5" s="15"/>
      <c r="B5" s="24" t="s">
        <v>0</v>
      </c>
      <c r="C5" s="24" t="s">
        <v>1</v>
      </c>
      <c r="D5" s="24" t="s">
        <v>2</v>
      </c>
      <c r="E5" s="75"/>
      <c r="F5" s="24" t="s">
        <v>0</v>
      </c>
      <c r="G5" s="24" t="s">
        <v>1</v>
      </c>
      <c r="H5" s="24" t="s">
        <v>2</v>
      </c>
      <c r="I5" s="24"/>
      <c r="J5" s="24" t="s">
        <v>0</v>
      </c>
      <c r="K5" s="24" t="s">
        <v>1</v>
      </c>
      <c r="L5" s="24" t="s">
        <v>2</v>
      </c>
      <c r="P5" s="4"/>
      <c r="Q5" s="42"/>
    </row>
    <row r="6" spans="1:17" ht="27" customHeight="1">
      <c r="A6" s="34" t="s">
        <v>100</v>
      </c>
      <c r="B6" s="26"/>
      <c r="C6" s="26"/>
      <c r="D6" s="26"/>
      <c r="F6" s="10"/>
      <c r="G6" s="10"/>
      <c r="H6" s="10"/>
      <c r="I6" s="10"/>
      <c r="J6" s="26"/>
      <c r="K6" s="26"/>
      <c r="L6" s="26"/>
      <c r="P6" s="4"/>
      <c r="Q6" s="41"/>
    </row>
    <row r="7" spans="1:17" ht="15.75" customHeight="1">
      <c r="A7" s="35" t="s">
        <v>14</v>
      </c>
      <c r="B7" s="1">
        <v>16082</v>
      </c>
      <c r="C7" s="1">
        <v>22556</v>
      </c>
      <c r="D7" s="1">
        <f>C7+B7</f>
        <v>38638</v>
      </c>
      <c r="F7" s="1">
        <v>12522</v>
      </c>
      <c r="G7" s="1">
        <v>16906</v>
      </c>
      <c r="H7" s="1">
        <f>F7+G7</f>
        <v>29428</v>
      </c>
      <c r="I7" s="10"/>
      <c r="J7" s="1">
        <v>8905</v>
      </c>
      <c r="K7" s="1">
        <v>11327</v>
      </c>
      <c r="L7" s="1">
        <f>K7+J7</f>
        <v>20232</v>
      </c>
      <c r="P7" s="4"/>
      <c r="Q7" s="41"/>
    </row>
    <row r="8" spans="1:17" ht="12.75">
      <c r="A8" s="36" t="s">
        <v>9</v>
      </c>
      <c r="B8" s="1">
        <v>4186</v>
      </c>
      <c r="C8" s="1">
        <v>8054</v>
      </c>
      <c r="D8" s="1">
        <f>C8+B8</f>
        <v>12240</v>
      </c>
      <c r="F8" s="1">
        <v>2958</v>
      </c>
      <c r="G8" s="1">
        <v>5061</v>
      </c>
      <c r="H8" s="1">
        <f>F8+G8</f>
        <v>8019</v>
      </c>
      <c r="I8" s="10"/>
      <c r="J8" s="1">
        <v>1848</v>
      </c>
      <c r="K8" s="1">
        <v>3034</v>
      </c>
      <c r="L8" s="1">
        <f>K8+J8</f>
        <v>4882</v>
      </c>
      <c r="P8" s="4"/>
      <c r="Q8" s="41"/>
    </row>
    <row r="9" spans="1:17" ht="12.75">
      <c r="A9" s="36" t="s">
        <v>10</v>
      </c>
      <c r="B9" s="1">
        <v>1510</v>
      </c>
      <c r="C9" s="1">
        <v>4430</v>
      </c>
      <c r="D9" s="1">
        <f>C9+B9</f>
        <v>5940</v>
      </c>
      <c r="F9" s="1">
        <v>792</v>
      </c>
      <c r="G9" s="1">
        <v>2799</v>
      </c>
      <c r="H9" s="1">
        <f>F9+G9</f>
        <v>3591</v>
      </c>
      <c r="I9" s="10"/>
      <c r="J9" s="1">
        <v>485</v>
      </c>
      <c r="K9" s="1">
        <v>1650</v>
      </c>
      <c r="L9" s="1">
        <f>K9+J9</f>
        <v>2135</v>
      </c>
      <c r="P9" s="4"/>
      <c r="Q9" s="41"/>
    </row>
    <row r="10" spans="1:17" ht="12.75">
      <c r="A10" s="36" t="s">
        <v>11</v>
      </c>
      <c r="B10" s="1">
        <v>284</v>
      </c>
      <c r="C10" s="1">
        <v>623</v>
      </c>
      <c r="D10" s="1">
        <f>C10+B10</f>
        <v>907</v>
      </c>
      <c r="F10" s="1">
        <v>135</v>
      </c>
      <c r="G10" s="1">
        <v>348</v>
      </c>
      <c r="H10" s="1">
        <f>F10+G10</f>
        <v>483</v>
      </c>
      <c r="I10" s="10"/>
      <c r="J10" s="1">
        <v>41</v>
      </c>
      <c r="K10" s="1">
        <v>126</v>
      </c>
      <c r="L10" s="1">
        <f>K10+J10</f>
        <v>167</v>
      </c>
      <c r="P10" s="4"/>
      <c r="Q10" s="41"/>
    </row>
    <row r="11" spans="1:17" ht="12.75">
      <c r="A11" s="36" t="s">
        <v>12</v>
      </c>
      <c r="B11" s="1">
        <v>4</v>
      </c>
      <c r="C11" s="1">
        <v>10</v>
      </c>
      <c r="D11" s="1">
        <f>C11+B11</f>
        <v>14</v>
      </c>
      <c r="F11" s="1">
        <v>3</v>
      </c>
      <c r="G11" s="1">
        <v>5</v>
      </c>
      <c r="H11" s="1">
        <f>F11+G11</f>
        <v>8</v>
      </c>
      <c r="I11" s="10"/>
      <c r="J11" s="1">
        <v>1</v>
      </c>
      <c r="K11" s="1">
        <v>6</v>
      </c>
      <c r="L11" s="1">
        <f>K11+J11</f>
        <v>7</v>
      </c>
      <c r="P11" s="4"/>
      <c r="Q11" s="41"/>
    </row>
    <row r="12" spans="1:17" ht="15.75" customHeight="1">
      <c r="A12" s="36" t="s">
        <v>2</v>
      </c>
      <c r="B12" s="1">
        <f>SUM(B7:B11)</f>
        <v>22066</v>
      </c>
      <c r="C12" s="1">
        <f>SUM(C7:C11)</f>
        <v>35673</v>
      </c>
      <c r="D12" s="1">
        <f>SUM(D7:D11)</f>
        <v>57739</v>
      </c>
      <c r="F12" s="1">
        <f>SUM(F7:F11)</f>
        <v>16410</v>
      </c>
      <c r="G12" s="1">
        <f>SUM(G7:G11)</f>
        <v>25119</v>
      </c>
      <c r="H12" s="1">
        <f>SUM(H7:H11)</f>
        <v>41529</v>
      </c>
      <c r="I12" s="10"/>
      <c r="J12" s="1">
        <f>SUM(J7:J11)</f>
        <v>11280</v>
      </c>
      <c r="K12" s="1">
        <f>SUM(K7:K11)</f>
        <v>16143</v>
      </c>
      <c r="L12" s="1">
        <f>SUM(L7:L11)</f>
        <v>27423</v>
      </c>
      <c r="P12" s="4"/>
      <c r="Q12" s="41"/>
    </row>
    <row r="13" spans="1:17" ht="12.75">
      <c r="A13" s="36"/>
      <c r="B13" s="1"/>
      <c r="C13" s="26"/>
      <c r="D13" s="26"/>
      <c r="F13" s="1"/>
      <c r="G13" s="26"/>
      <c r="H13" s="26"/>
      <c r="I13" s="10"/>
      <c r="J13" s="26"/>
      <c r="K13" s="26"/>
      <c r="L13" s="26"/>
      <c r="P13" s="4"/>
      <c r="Q13" s="41"/>
    </row>
    <row r="14" spans="1:17" ht="27" customHeight="1">
      <c r="A14" s="34" t="s">
        <v>107</v>
      </c>
      <c r="B14" s="26"/>
      <c r="C14" s="26"/>
      <c r="D14" s="26"/>
      <c r="F14" s="26"/>
      <c r="G14" s="26"/>
      <c r="H14" s="26"/>
      <c r="I14" s="10"/>
      <c r="J14" s="26"/>
      <c r="K14" s="26"/>
      <c r="L14" s="26"/>
      <c r="P14" s="4"/>
      <c r="Q14" s="41"/>
    </row>
    <row r="15" spans="1:17" ht="15.75" customHeight="1">
      <c r="A15" s="36" t="s">
        <v>14</v>
      </c>
      <c r="B15" s="1">
        <v>114673</v>
      </c>
      <c r="C15" s="1">
        <v>147065</v>
      </c>
      <c r="D15" s="1">
        <f>C15+B15</f>
        <v>261738</v>
      </c>
      <c r="F15" s="1">
        <v>106746</v>
      </c>
      <c r="G15" s="1">
        <v>139551</v>
      </c>
      <c r="H15" s="1">
        <f aca="true" t="shared" si="0" ref="H15:H20">F15+G15</f>
        <v>246297</v>
      </c>
      <c r="I15" s="10"/>
      <c r="J15" s="1">
        <v>93446</v>
      </c>
      <c r="K15" s="1">
        <v>124575</v>
      </c>
      <c r="L15" s="1">
        <f>K15+J15</f>
        <v>218021</v>
      </c>
      <c r="P15" s="4"/>
      <c r="Q15" s="41"/>
    </row>
    <row r="16" spans="1:17" ht="12.75">
      <c r="A16" s="36" t="s">
        <v>9</v>
      </c>
      <c r="B16" s="1">
        <v>140440</v>
      </c>
      <c r="C16" s="1">
        <v>183540</v>
      </c>
      <c r="D16" s="1">
        <f>C16+B16</f>
        <v>323980</v>
      </c>
      <c r="F16" s="1">
        <v>150496</v>
      </c>
      <c r="G16" s="1">
        <v>198075</v>
      </c>
      <c r="H16" s="1">
        <f t="shared" si="0"/>
        <v>348571</v>
      </c>
      <c r="I16" s="10"/>
      <c r="J16" s="1">
        <v>158444</v>
      </c>
      <c r="K16" s="1">
        <v>208563</v>
      </c>
      <c r="L16" s="1">
        <f>K16+J16</f>
        <v>367007</v>
      </c>
      <c r="P16" s="4"/>
      <c r="Q16" s="41"/>
    </row>
    <row r="17" spans="1:17" ht="12.75">
      <c r="A17" s="36" t="s">
        <v>10</v>
      </c>
      <c r="B17" s="1">
        <v>36876</v>
      </c>
      <c r="C17" s="1">
        <v>67131</v>
      </c>
      <c r="D17" s="1">
        <f>C17+B17</f>
        <v>104007</v>
      </c>
      <c r="F17" s="1">
        <v>41553</v>
      </c>
      <c r="G17" s="1">
        <v>73572</v>
      </c>
      <c r="H17" s="1">
        <f t="shared" si="0"/>
        <v>115125</v>
      </c>
      <c r="I17" s="10"/>
      <c r="J17" s="1">
        <v>46628</v>
      </c>
      <c r="K17" s="1">
        <v>79594</v>
      </c>
      <c r="L17" s="1">
        <f>K17+J17</f>
        <v>126222</v>
      </c>
      <c r="P17" s="4"/>
      <c r="Q17" s="41"/>
    </row>
    <row r="18" spans="1:17" ht="12.75">
      <c r="A18" s="36" t="s">
        <v>11</v>
      </c>
      <c r="B18" s="1">
        <v>8806</v>
      </c>
      <c r="C18" s="1">
        <v>19940</v>
      </c>
      <c r="D18" s="1">
        <f>C18+B18</f>
        <v>28746</v>
      </c>
      <c r="F18" s="1">
        <v>10126</v>
      </c>
      <c r="G18" s="1">
        <v>22231</v>
      </c>
      <c r="H18" s="1">
        <f t="shared" si="0"/>
        <v>32357</v>
      </c>
      <c r="I18" s="10"/>
      <c r="J18" s="1">
        <v>11266</v>
      </c>
      <c r="K18" s="1">
        <v>24261</v>
      </c>
      <c r="L18" s="1">
        <f>K18+J18</f>
        <v>35527</v>
      </c>
      <c r="P18" s="4"/>
      <c r="Q18" s="41"/>
    </row>
    <row r="19" spans="1:17" ht="12.75">
      <c r="A19" s="36" t="s">
        <v>12</v>
      </c>
      <c r="B19" s="1">
        <v>520</v>
      </c>
      <c r="C19" s="1">
        <v>1245</v>
      </c>
      <c r="D19" s="1">
        <f>C19+B19</f>
        <v>1765</v>
      </c>
      <c r="F19" s="1">
        <v>663</v>
      </c>
      <c r="G19" s="1">
        <v>1634</v>
      </c>
      <c r="H19" s="1">
        <f t="shared" si="0"/>
        <v>2297</v>
      </c>
      <c r="I19" s="10"/>
      <c r="J19" s="26">
        <v>875</v>
      </c>
      <c r="K19" s="1">
        <v>2088</v>
      </c>
      <c r="L19" s="1">
        <f>K19+J19</f>
        <v>2963</v>
      </c>
      <c r="P19" s="4"/>
      <c r="Q19" s="41"/>
    </row>
    <row r="20" spans="1:17" ht="15.75" customHeight="1">
      <c r="A20" s="36" t="s">
        <v>2</v>
      </c>
      <c r="B20" s="1">
        <f>SUM(B15:B19)</f>
        <v>301315</v>
      </c>
      <c r="C20" s="1">
        <f>SUM(C15:C19)</f>
        <v>418921</v>
      </c>
      <c r="D20" s="1">
        <f>SUM(D15:D19)</f>
        <v>720236</v>
      </c>
      <c r="F20" s="1">
        <f>SUM(F15:F19)</f>
        <v>309584</v>
      </c>
      <c r="G20" s="1">
        <f>SUM(G15:G19)</f>
        <v>435063</v>
      </c>
      <c r="H20" s="1">
        <f t="shared" si="0"/>
        <v>744647</v>
      </c>
      <c r="I20" s="10"/>
      <c r="J20" s="1">
        <f>SUM(J15:J19)</f>
        <v>310659</v>
      </c>
      <c r="K20" s="1">
        <f>SUM(K15:K19)</f>
        <v>439081</v>
      </c>
      <c r="L20" s="1">
        <f>SUM(L15:L19)</f>
        <v>749740</v>
      </c>
      <c r="P20" s="4"/>
      <c r="Q20" s="41"/>
    </row>
    <row r="21" spans="1:17" ht="12.75">
      <c r="A21" s="36"/>
      <c r="B21" s="26"/>
      <c r="C21" s="26"/>
      <c r="D21" s="26"/>
      <c r="F21" s="26"/>
      <c r="G21" s="26"/>
      <c r="H21" s="26"/>
      <c r="I21" s="10"/>
      <c r="J21" s="26"/>
      <c r="K21" s="26"/>
      <c r="L21" s="26"/>
      <c r="P21" s="4"/>
      <c r="Q21" s="41"/>
    </row>
    <row r="22" spans="1:17" ht="27" customHeight="1">
      <c r="A22" s="34" t="s">
        <v>105</v>
      </c>
      <c r="B22" s="26"/>
      <c r="C22" s="26"/>
      <c r="D22" s="26"/>
      <c r="F22" s="26"/>
      <c r="G22" s="26"/>
      <c r="H22" s="26"/>
      <c r="I22" s="10"/>
      <c r="J22" s="26"/>
      <c r="K22" s="26"/>
      <c r="L22" s="26"/>
      <c r="P22" s="4"/>
      <c r="Q22" s="41"/>
    </row>
    <row r="23" spans="1:17" ht="15" customHeight="1">
      <c r="A23" s="36" t="s">
        <v>14</v>
      </c>
      <c r="B23" s="1">
        <f aca="true" t="shared" si="1" ref="B23:C27">B7+B15</f>
        <v>130755</v>
      </c>
      <c r="C23" s="1">
        <f t="shared" si="1"/>
        <v>169621</v>
      </c>
      <c r="D23" s="1">
        <f>C23+B23</f>
        <v>300376</v>
      </c>
      <c r="F23" s="1">
        <f aca="true" t="shared" si="2" ref="F23:G27">F7+F15</f>
        <v>119268</v>
      </c>
      <c r="G23" s="1">
        <f t="shared" si="2"/>
        <v>156457</v>
      </c>
      <c r="H23" s="1">
        <f>F23+G23</f>
        <v>275725</v>
      </c>
      <c r="I23" s="10"/>
      <c r="J23" s="1">
        <f aca="true" t="shared" si="3" ref="J23:K27">J7+J15</f>
        <v>102351</v>
      </c>
      <c r="K23" s="1">
        <f t="shared" si="3"/>
        <v>135902</v>
      </c>
      <c r="L23" s="1">
        <f>K23+J23</f>
        <v>238253</v>
      </c>
      <c r="P23" s="4"/>
      <c r="Q23" s="41"/>
    </row>
    <row r="24" spans="1:17" ht="12.75">
      <c r="A24" s="36" t="s">
        <v>9</v>
      </c>
      <c r="B24" s="1">
        <f t="shared" si="1"/>
        <v>144626</v>
      </c>
      <c r="C24" s="1">
        <f t="shared" si="1"/>
        <v>191594</v>
      </c>
      <c r="D24" s="1">
        <f>C24+B24</f>
        <v>336220</v>
      </c>
      <c r="F24" s="1">
        <f t="shared" si="2"/>
        <v>153454</v>
      </c>
      <c r="G24" s="1">
        <f t="shared" si="2"/>
        <v>203136</v>
      </c>
      <c r="H24" s="1">
        <f>F24+G24</f>
        <v>356590</v>
      </c>
      <c r="I24" s="10"/>
      <c r="J24" s="1">
        <f t="shared" si="3"/>
        <v>160292</v>
      </c>
      <c r="K24" s="1">
        <f t="shared" si="3"/>
        <v>211597</v>
      </c>
      <c r="L24" s="1">
        <f>K24+J24</f>
        <v>371889</v>
      </c>
      <c r="P24" s="4"/>
      <c r="Q24" s="41"/>
    </row>
    <row r="25" spans="1:17" ht="12.75">
      <c r="A25" s="36" t="s">
        <v>10</v>
      </c>
      <c r="B25" s="1">
        <f t="shared" si="1"/>
        <v>38386</v>
      </c>
      <c r="C25" s="1">
        <f t="shared" si="1"/>
        <v>71561</v>
      </c>
      <c r="D25" s="1">
        <f>C25+B25</f>
        <v>109947</v>
      </c>
      <c r="F25" s="1">
        <f t="shared" si="2"/>
        <v>42345</v>
      </c>
      <c r="G25" s="1">
        <f t="shared" si="2"/>
        <v>76371</v>
      </c>
      <c r="H25" s="1">
        <f>F25+G25</f>
        <v>118716</v>
      </c>
      <c r="I25" s="10"/>
      <c r="J25" s="1">
        <f t="shared" si="3"/>
        <v>47113</v>
      </c>
      <c r="K25" s="1">
        <f t="shared" si="3"/>
        <v>81244</v>
      </c>
      <c r="L25" s="1">
        <f>K25+J25</f>
        <v>128357</v>
      </c>
      <c r="P25" s="4"/>
      <c r="Q25" s="41"/>
    </row>
    <row r="26" spans="1:17" ht="12.75">
      <c r="A26" s="36" t="s">
        <v>11</v>
      </c>
      <c r="B26" s="1">
        <f t="shared" si="1"/>
        <v>9090</v>
      </c>
      <c r="C26" s="1">
        <f t="shared" si="1"/>
        <v>20563</v>
      </c>
      <c r="D26" s="1">
        <f>C26+B26</f>
        <v>29653</v>
      </c>
      <c r="F26" s="1">
        <f t="shared" si="2"/>
        <v>10261</v>
      </c>
      <c r="G26" s="1">
        <f t="shared" si="2"/>
        <v>22579</v>
      </c>
      <c r="H26" s="1">
        <f>F26+G26</f>
        <v>32840</v>
      </c>
      <c r="I26" s="10"/>
      <c r="J26" s="1">
        <f t="shared" si="3"/>
        <v>11307</v>
      </c>
      <c r="K26" s="1">
        <f t="shared" si="3"/>
        <v>24387</v>
      </c>
      <c r="L26" s="1">
        <f>K26+J26</f>
        <v>35694</v>
      </c>
      <c r="P26" s="4"/>
      <c r="Q26" s="41"/>
    </row>
    <row r="27" spans="1:17" ht="12.75">
      <c r="A27" s="36" t="s">
        <v>12</v>
      </c>
      <c r="B27" s="1">
        <f t="shared" si="1"/>
        <v>524</v>
      </c>
      <c r="C27" s="1">
        <f t="shared" si="1"/>
        <v>1255</v>
      </c>
      <c r="D27" s="1">
        <f>C27+B27</f>
        <v>1779</v>
      </c>
      <c r="F27" s="1">
        <f t="shared" si="2"/>
        <v>666</v>
      </c>
      <c r="G27" s="1">
        <f t="shared" si="2"/>
        <v>1639</v>
      </c>
      <c r="H27" s="1">
        <f>F27+G27</f>
        <v>2305</v>
      </c>
      <c r="I27" s="10"/>
      <c r="J27" s="26">
        <f t="shared" si="3"/>
        <v>876</v>
      </c>
      <c r="K27" s="1">
        <f t="shared" si="3"/>
        <v>2094</v>
      </c>
      <c r="L27" s="1">
        <f>K27+J27</f>
        <v>2970</v>
      </c>
      <c r="P27" s="4"/>
      <c r="Q27" s="41"/>
    </row>
    <row r="28" spans="1:17" ht="15.75" customHeight="1">
      <c r="A28" s="37" t="s">
        <v>2</v>
      </c>
      <c r="B28" s="31">
        <f>SUM(B23:B27)</f>
        <v>323381</v>
      </c>
      <c r="C28" s="31">
        <f>SUM(C23:C27)</f>
        <v>454594</v>
      </c>
      <c r="D28" s="31">
        <f>SUM(D23:D27)</f>
        <v>777975</v>
      </c>
      <c r="E28" s="75"/>
      <c r="F28" s="31">
        <f>SUM(F23:F27)</f>
        <v>325994</v>
      </c>
      <c r="G28" s="31">
        <f>SUM(G23:G27)</f>
        <v>460182</v>
      </c>
      <c r="H28" s="31">
        <f>SUM(H23:H27)</f>
        <v>786176</v>
      </c>
      <c r="I28" s="15"/>
      <c r="J28" s="31">
        <f>SUM(J23:J27)</f>
        <v>321939</v>
      </c>
      <c r="K28" s="31">
        <f>SUM(K23:K27)</f>
        <v>455224</v>
      </c>
      <c r="L28" s="31">
        <f>SUM(L23:L27)</f>
        <v>777163</v>
      </c>
      <c r="M28" s="4"/>
      <c r="P28" s="4"/>
      <c r="Q28" s="41"/>
    </row>
    <row r="29" spans="16:17" ht="24" customHeight="1">
      <c r="P29" s="4"/>
      <c r="Q29" s="4"/>
    </row>
    <row r="30" spans="16:17" ht="12.75">
      <c r="P30" s="4"/>
      <c r="Q30" s="4"/>
    </row>
    <row r="31" spans="16:17" ht="12.75">
      <c r="P31" s="4"/>
      <c r="Q31" s="4"/>
    </row>
    <row r="32" spans="16:17" ht="12.75">
      <c r="P32" s="4"/>
      <c r="Q32" s="4"/>
    </row>
  </sheetData>
  <mergeCells count="5">
    <mergeCell ref="A1:L1"/>
    <mergeCell ref="J4:L4"/>
    <mergeCell ref="B4:D4"/>
    <mergeCell ref="F4:H4"/>
    <mergeCell ref="A3:L3"/>
  </mergeCells>
  <printOptions/>
  <pageMargins left="0.7874015748031497" right="0.3937007874015748" top="1.1811023622047245" bottom="0.1968503937007874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3">
      <selection activeCell="F7" sqref="F7"/>
    </sheetView>
  </sheetViews>
  <sheetFormatPr defaultColWidth="9.140625" defaultRowHeight="12.75"/>
  <cols>
    <col min="1" max="1" width="21.421875" style="0" customWidth="1"/>
    <col min="2" max="2" width="7.28125" style="0" customWidth="1"/>
    <col min="3" max="3" width="7.8515625" style="8" customWidth="1"/>
    <col min="4" max="4" width="3.7109375" style="0" customWidth="1"/>
    <col min="5" max="5" width="2.7109375" style="0" customWidth="1"/>
    <col min="6" max="6" width="6.421875" style="0" customWidth="1"/>
    <col min="7" max="7" width="3.7109375" style="0" customWidth="1"/>
    <col min="8" max="8" width="2.8515625" style="0" customWidth="1"/>
    <col min="9" max="9" width="7.7109375" style="0" customWidth="1"/>
    <col min="10" max="10" width="5.00390625" style="0" customWidth="1"/>
  </cols>
  <sheetData>
    <row r="1" spans="1:10" ht="25.5" customHeight="1">
      <c r="A1" s="104" t="s">
        <v>123</v>
      </c>
      <c r="B1" s="105"/>
      <c r="C1" s="105"/>
      <c r="D1" s="105"/>
      <c r="E1" s="105"/>
      <c r="F1" s="105"/>
      <c r="G1" s="105"/>
      <c r="H1" s="106"/>
      <c r="I1" s="106"/>
      <c r="J1" s="98"/>
    </row>
    <row r="2" spans="1:10" ht="12.75" customHeight="1">
      <c r="A2" s="82"/>
      <c r="B2" s="78"/>
      <c r="C2" s="78"/>
      <c r="D2" s="78"/>
      <c r="E2" s="78"/>
      <c r="F2" s="78"/>
      <c r="G2" s="78"/>
      <c r="H2" s="83"/>
      <c r="I2" s="83"/>
      <c r="J2" s="9"/>
    </row>
    <row r="3" spans="1:10" ht="25.5" customHeight="1">
      <c r="A3" s="101" t="s">
        <v>124</v>
      </c>
      <c r="B3" s="102"/>
      <c r="C3" s="102"/>
      <c r="D3" s="102"/>
      <c r="E3" s="102"/>
      <c r="F3" s="102"/>
      <c r="G3" s="102"/>
      <c r="H3" s="102"/>
      <c r="I3" s="102"/>
      <c r="J3" s="103"/>
    </row>
    <row r="4" spans="1:10" ht="15.75" customHeight="1">
      <c r="A4" s="33" t="s">
        <v>17</v>
      </c>
      <c r="B4" s="51"/>
      <c r="C4" s="57" t="s">
        <v>0</v>
      </c>
      <c r="D4" s="57"/>
      <c r="E4" s="33"/>
      <c r="F4" s="54" t="s">
        <v>1</v>
      </c>
      <c r="G4" s="54"/>
      <c r="H4" s="33"/>
      <c r="I4" s="54" t="s">
        <v>2</v>
      </c>
      <c r="J4" s="54"/>
    </row>
    <row r="5" spans="1:10" ht="15.75" customHeight="1">
      <c r="A5" s="32"/>
      <c r="B5" s="52"/>
      <c r="C5" s="24" t="s">
        <v>18</v>
      </c>
      <c r="D5" s="58" t="s">
        <v>19</v>
      </c>
      <c r="E5" s="24"/>
      <c r="F5" s="24" t="s">
        <v>18</v>
      </c>
      <c r="G5" s="24" t="s">
        <v>19</v>
      </c>
      <c r="H5" s="24"/>
      <c r="I5" s="24" t="s">
        <v>18</v>
      </c>
      <c r="J5" s="24" t="s">
        <v>19</v>
      </c>
    </row>
    <row r="6" spans="1:10" ht="20.25" customHeight="1">
      <c r="A6" s="27" t="s">
        <v>3</v>
      </c>
      <c r="B6" s="30"/>
      <c r="C6" s="1"/>
      <c r="D6" s="59"/>
      <c r="E6" s="1"/>
      <c r="F6" s="1"/>
      <c r="G6" s="1"/>
      <c r="H6" s="1"/>
      <c r="I6" s="1"/>
      <c r="J6" s="1"/>
    </row>
    <row r="7" spans="1:10" ht="15.75" customHeight="1">
      <c r="A7" s="38" t="s">
        <v>70</v>
      </c>
      <c r="B7" s="30"/>
      <c r="C7" s="1">
        <v>83255</v>
      </c>
      <c r="D7" s="60">
        <f aca="true" t="shared" si="0" ref="D7:D12">(C7/$C$18)*100</f>
        <v>25.86048909886656</v>
      </c>
      <c r="E7" s="1"/>
      <c r="F7" s="1">
        <v>124227</v>
      </c>
      <c r="G7" s="1">
        <f>(F7/$F$18)*100</f>
        <v>27.28920267824192</v>
      </c>
      <c r="H7" s="1"/>
      <c r="I7" s="1">
        <f aca="true" t="shared" si="1" ref="I7:I17">C7+F7</f>
        <v>207482</v>
      </c>
      <c r="J7" s="1">
        <f aca="true" t="shared" si="2" ref="J7:J17">(I7/$I$18)*100</f>
        <v>26.697359498586525</v>
      </c>
    </row>
    <row r="8" spans="1:10" ht="12.75">
      <c r="A8" s="38" t="s">
        <v>71</v>
      </c>
      <c r="B8" s="30"/>
      <c r="C8" s="1">
        <v>62133</v>
      </c>
      <c r="D8" s="60">
        <f t="shared" si="0"/>
        <v>19.29961887189809</v>
      </c>
      <c r="E8" s="1"/>
      <c r="F8" s="1">
        <v>91573</v>
      </c>
      <c r="G8" s="1">
        <f>(F8/$F$18)*100</f>
        <v>20.116030789237826</v>
      </c>
      <c r="H8" s="1"/>
      <c r="I8" s="1">
        <f t="shared" si="1"/>
        <v>153706</v>
      </c>
      <c r="J8" s="1">
        <f t="shared" si="2"/>
        <v>19.77783296425589</v>
      </c>
    </row>
    <row r="9" spans="1:10" ht="12.75">
      <c r="A9" s="38" t="s">
        <v>72</v>
      </c>
      <c r="B9" s="30"/>
      <c r="C9" s="1">
        <v>49264</v>
      </c>
      <c r="D9" s="60">
        <f t="shared" si="0"/>
        <v>15.302277760693798</v>
      </c>
      <c r="E9" s="1"/>
      <c r="F9" s="1">
        <v>73441</v>
      </c>
      <c r="G9" s="1">
        <f>(F9/$F$18)*100</f>
        <v>16.132936752016587</v>
      </c>
      <c r="H9" s="1"/>
      <c r="I9" s="1">
        <f t="shared" si="1"/>
        <v>122705</v>
      </c>
      <c r="J9" s="1">
        <f t="shared" si="2"/>
        <v>15.788837090803346</v>
      </c>
    </row>
    <row r="10" spans="1:10" ht="12.75">
      <c r="A10" s="38" t="s">
        <v>73</v>
      </c>
      <c r="B10" s="30"/>
      <c r="C10" s="1">
        <v>39379</v>
      </c>
      <c r="D10" s="60">
        <f t="shared" si="0"/>
        <v>12.231820313786152</v>
      </c>
      <c r="E10" s="1"/>
      <c r="F10" s="1">
        <v>60167</v>
      </c>
      <c r="G10" s="1">
        <v>13</v>
      </c>
      <c r="H10" s="1"/>
      <c r="I10" s="1">
        <f t="shared" si="1"/>
        <v>99546</v>
      </c>
      <c r="J10" s="1">
        <f t="shared" si="2"/>
        <v>12.808895945895522</v>
      </c>
    </row>
    <row r="11" spans="1:10" ht="12.75">
      <c r="A11" s="38" t="s">
        <v>74</v>
      </c>
      <c r="B11" s="30"/>
      <c r="C11" s="1">
        <v>31446</v>
      </c>
      <c r="D11" s="60">
        <f t="shared" si="0"/>
        <v>9.767688910010902</v>
      </c>
      <c r="E11" s="1"/>
      <c r="F11" s="1">
        <v>41142</v>
      </c>
      <c r="G11" s="1">
        <f aca="true" t="shared" si="3" ref="G11:G17">(F11/$F$18)*100</f>
        <v>9.037748449115162</v>
      </c>
      <c r="H11" s="1"/>
      <c r="I11" s="1">
        <f t="shared" si="1"/>
        <v>72588</v>
      </c>
      <c r="J11" s="1">
        <v>9</v>
      </c>
    </row>
    <row r="12" spans="1:10" ht="12.75">
      <c r="A12" s="38" t="s">
        <v>75</v>
      </c>
      <c r="B12" s="30"/>
      <c r="C12" s="1">
        <v>22454</v>
      </c>
      <c r="D12" s="60">
        <f t="shared" si="0"/>
        <v>6.97461320312233</v>
      </c>
      <c r="E12" s="1"/>
      <c r="F12" s="1">
        <v>26585</v>
      </c>
      <c r="G12" s="1">
        <f t="shared" si="3"/>
        <v>5.8399820747588</v>
      </c>
      <c r="H12" s="1"/>
      <c r="I12" s="1">
        <f t="shared" si="1"/>
        <v>49039</v>
      </c>
      <c r="J12" s="1">
        <f t="shared" si="2"/>
        <v>6.310001891495092</v>
      </c>
    </row>
    <row r="13" spans="1:10" ht="12.75">
      <c r="A13" s="38" t="s">
        <v>76</v>
      </c>
      <c r="B13" s="30"/>
      <c r="C13" s="1">
        <v>14453</v>
      </c>
      <c r="D13" s="60">
        <v>5</v>
      </c>
      <c r="E13" s="1"/>
      <c r="F13" s="1">
        <v>16960</v>
      </c>
      <c r="G13" s="1">
        <f t="shared" si="3"/>
        <v>3.7256383670456743</v>
      </c>
      <c r="H13" s="1"/>
      <c r="I13" s="1">
        <f t="shared" si="1"/>
        <v>31413</v>
      </c>
      <c r="J13" s="1">
        <f t="shared" si="2"/>
        <v>4.042009205276114</v>
      </c>
    </row>
    <row r="14" spans="1:10" ht="12.75">
      <c r="A14" s="38" t="s">
        <v>77</v>
      </c>
      <c r="B14" s="30"/>
      <c r="C14" s="1">
        <v>8498</v>
      </c>
      <c r="D14" s="60">
        <f>(C14/$C$18)*100</f>
        <v>2.639630489005681</v>
      </c>
      <c r="E14" s="1"/>
      <c r="F14" s="1">
        <v>9873</v>
      </c>
      <c r="G14" s="1">
        <f t="shared" si="3"/>
        <v>2.1688223819482277</v>
      </c>
      <c r="H14" s="1"/>
      <c r="I14" s="1">
        <f t="shared" si="1"/>
        <v>18371</v>
      </c>
      <c r="J14" s="1">
        <f t="shared" si="2"/>
        <v>2.363854172162082</v>
      </c>
    </row>
    <row r="15" spans="1:10" ht="12.75">
      <c r="A15" s="38" t="s">
        <v>78</v>
      </c>
      <c r="B15" s="30"/>
      <c r="C15" s="1">
        <v>7235</v>
      </c>
      <c r="D15" s="60">
        <f>(C15/$C$18)*100</f>
        <v>2.2473201444994237</v>
      </c>
      <c r="E15" s="1"/>
      <c r="F15" s="1">
        <v>7754</v>
      </c>
      <c r="G15" s="1">
        <f t="shared" si="3"/>
        <v>1.703337258141047</v>
      </c>
      <c r="H15" s="1"/>
      <c r="I15" s="1">
        <f t="shared" si="1"/>
        <v>14989</v>
      </c>
      <c r="J15" s="1">
        <f t="shared" si="2"/>
        <v>1.928681627921041</v>
      </c>
    </row>
    <row r="16" spans="1:10" ht="12.75">
      <c r="A16" s="38" t="s">
        <v>79</v>
      </c>
      <c r="B16" s="30"/>
      <c r="C16" s="1">
        <v>3710</v>
      </c>
      <c r="D16" s="60">
        <f>(C16/$C$18)*100</f>
        <v>1.1523922233715083</v>
      </c>
      <c r="E16" s="1"/>
      <c r="F16" s="1">
        <v>3423</v>
      </c>
      <c r="G16" s="1">
        <f t="shared" si="3"/>
        <v>0.7519375076885225</v>
      </c>
      <c r="H16" s="1"/>
      <c r="I16" s="1">
        <f t="shared" si="1"/>
        <v>7133</v>
      </c>
      <c r="J16" s="1">
        <f t="shared" si="2"/>
        <v>0.917825475479404</v>
      </c>
    </row>
    <row r="17" spans="1:10" ht="12.75">
      <c r="A17" s="38" t="s">
        <v>80</v>
      </c>
      <c r="B17" s="30"/>
      <c r="C17" s="1">
        <v>112</v>
      </c>
      <c r="D17" s="60">
        <f>(C17/$C$18)*100</f>
        <v>0.034789199196121</v>
      </c>
      <c r="E17" s="1"/>
      <c r="F17" s="1">
        <v>79</v>
      </c>
      <c r="G17" s="1">
        <f t="shared" si="3"/>
        <v>0.01735409380876228</v>
      </c>
      <c r="H17" s="1"/>
      <c r="I17" s="1">
        <f t="shared" si="1"/>
        <v>191</v>
      </c>
      <c r="J17" s="1">
        <f t="shared" si="2"/>
        <v>0.024576568879372793</v>
      </c>
    </row>
    <row r="18" spans="1:10" ht="15.75" customHeight="1">
      <c r="A18" s="39" t="s">
        <v>2</v>
      </c>
      <c r="B18" s="30"/>
      <c r="C18" s="61">
        <f>SUM(C7:C17)</f>
        <v>321939</v>
      </c>
      <c r="D18" s="62">
        <v>100</v>
      </c>
      <c r="E18" s="61"/>
      <c r="F18" s="61">
        <f>SUM(F7:F17)</f>
        <v>455224</v>
      </c>
      <c r="G18" s="61">
        <v>100</v>
      </c>
      <c r="H18" s="61"/>
      <c r="I18" s="61">
        <f>SUM(I7:I17)</f>
        <v>777163</v>
      </c>
      <c r="J18" s="61">
        <v>100</v>
      </c>
    </row>
    <row r="19" spans="1:10" ht="12.75" customHeight="1">
      <c r="A19" s="38"/>
      <c r="B19" s="30"/>
      <c r="C19" s="1"/>
      <c r="D19" s="59"/>
      <c r="E19" s="1"/>
      <c r="F19" s="1"/>
      <c r="G19" s="1"/>
      <c r="H19" s="1"/>
      <c r="I19" s="1"/>
      <c r="J19" s="1"/>
    </row>
    <row r="20" spans="1:10" ht="20.25" customHeight="1">
      <c r="A20" s="63" t="s">
        <v>7</v>
      </c>
      <c r="B20" s="30"/>
      <c r="C20" s="1"/>
      <c r="D20" s="59"/>
      <c r="E20" s="1"/>
      <c r="F20" s="1"/>
      <c r="G20" s="1"/>
      <c r="H20" s="1"/>
      <c r="I20" s="1"/>
      <c r="J20" s="1"/>
    </row>
    <row r="21" spans="1:10" ht="15.75" customHeight="1">
      <c r="A21" s="38" t="s">
        <v>70</v>
      </c>
      <c r="B21" s="30"/>
      <c r="C21" s="1">
        <v>4071</v>
      </c>
      <c r="D21" s="1">
        <f aca="true" t="shared" si="4" ref="D21:D31">(C21/$C$32)*100</f>
        <v>29.308855291576673</v>
      </c>
      <c r="E21" s="1"/>
      <c r="F21" s="1">
        <v>6866</v>
      </c>
      <c r="G21" s="1">
        <f aca="true" t="shared" si="5" ref="G21:G31">(F21/$F$32)*100</f>
        <v>37.16574645447656</v>
      </c>
      <c r="H21" s="1"/>
      <c r="I21" s="1">
        <f aca="true" t="shared" si="6" ref="I21:I31">C21+F21</f>
        <v>10937</v>
      </c>
      <c r="J21" s="1">
        <f aca="true" t="shared" si="7" ref="J21:J31">(I21/$I$32)*100</f>
        <v>33.793721418860464</v>
      </c>
    </row>
    <row r="22" spans="1:10" ht="12.75">
      <c r="A22" s="38" t="s">
        <v>71</v>
      </c>
      <c r="B22" s="30"/>
      <c r="C22" s="1">
        <v>6252</v>
      </c>
      <c r="D22" s="1">
        <f t="shared" si="4"/>
        <v>45.01079913606911</v>
      </c>
      <c r="E22" s="1"/>
      <c r="F22" s="1">
        <v>7481</v>
      </c>
      <c r="G22" s="1">
        <v>41</v>
      </c>
      <c r="H22" s="1"/>
      <c r="I22" s="1">
        <f t="shared" si="6"/>
        <v>13733</v>
      </c>
      <c r="J22" s="1">
        <f t="shared" si="7"/>
        <v>42.43295019157088</v>
      </c>
    </row>
    <row r="23" spans="1:10" ht="12.75">
      <c r="A23" s="38" t="s">
        <v>72</v>
      </c>
      <c r="B23" s="30"/>
      <c r="C23" s="1">
        <v>2542</v>
      </c>
      <c r="D23" s="1">
        <v>19</v>
      </c>
      <c r="E23" s="1"/>
      <c r="F23" s="1">
        <v>2838</v>
      </c>
      <c r="G23" s="1">
        <f t="shared" si="5"/>
        <v>15.362130561870737</v>
      </c>
      <c r="H23" s="1"/>
      <c r="I23" s="1">
        <f t="shared" si="6"/>
        <v>5380</v>
      </c>
      <c r="J23" s="1">
        <f t="shared" si="7"/>
        <v>16.623408725744653</v>
      </c>
    </row>
    <row r="24" spans="1:10" ht="12.75">
      <c r="A24" s="38" t="s">
        <v>73</v>
      </c>
      <c r="B24" s="30"/>
      <c r="C24" s="1">
        <v>696</v>
      </c>
      <c r="D24" s="1">
        <f t="shared" si="4"/>
        <v>5.010799136069115</v>
      </c>
      <c r="E24" s="1"/>
      <c r="F24" s="1">
        <v>838</v>
      </c>
      <c r="G24" s="1">
        <f t="shared" si="5"/>
        <v>4.536104795929415</v>
      </c>
      <c r="H24" s="1"/>
      <c r="I24" s="1">
        <f t="shared" si="6"/>
        <v>1534</v>
      </c>
      <c r="J24" s="1">
        <f t="shared" si="7"/>
        <v>4.739834383883327</v>
      </c>
    </row>
    <row r="25" spans="1:10" ht="12.75">
      <c r="A25" s="38" t="s">
        <v>74</v>
      </c>
      <c r="B25" s="30"/>
      <c r="C25" s="1">
        <v>184</v>
      </c>
      <c r="D25" s="1">
        <f t="shared" si="4"/>
        <v>1.3246940244780416</v>
      </c>
      <c r="E25" s="1"/>
      <c r="F25" s="1">
        <v>244</v>
      </c>
      <c r="G25" s="1">
        <v>1</v>
      </c>
      <c r="H25" s="1"/>
      <c r="I25" s="1">
        <f t="shared" si="6"/>
        <v>428</v>
      </c>
      <c r="J25" s="1">
        <v>1</v>
      </c>
    </row>
    <row r="26" spans="1:10" ht="12.75">
      <c r="A26" s="38" t="s">
        <v>75</v>
      </c>
      <c r="B26" s="30"/>
      <c r="C26" s="1">
        <v>75</v>
      </c>
      <c r="D26" s="1">
        <f t="shared" si="4"/>
        <v>0.5399568034557235</v>
      </c>
      <c r="E26" s="1"/>
      <c r="F26" s="1">
        <v>117</v>
      </c>
      <c r="G26" s="1">
        <f t="shared" si="5"/>
        <v>0.6333225073075673</v>
      </c>
      <c r="H26" s="1"/>
      <c r="I26" s="1">
        <f t="shared" si="6"/>
        <v>192</v>
      </c>
      <c r="J26" s="1">
        <f t="shared" si="7"/>
        <v>0.5932517612161661</v>
      </c>
    </row>
    <row r="27" spans="1:10" ht="12.75">
      <c r="A27" s="38" t="s">
        <v>76</v>
      </c>
      <c r="B27" s="30"/>
      <c r="C27" s="1">
        <v>34</v>
      </c>
      <c r="D27" s="1">
        <f t="shared" si="4"/>
        <v>0.24478041756659466</v>
      </c>
      <c r="E27" s="1"/>
      <c r="F27" s="1">
        <v>42</v>
      </c>
      <c r="G27" s="1">
        <f t="shared" si="5"/>
        <v>0.22734654108476776</v>
      </c>
      <c r="H27" s="1"/>
      <c r="I27" s="1">
        <f t="shared" si="6"/>
        <v>76</v>
      </c>
      <c r="J27" s="1">
        <f t="shared" si="7"/>
        <v>0.23482882214806577</v>
      </c>
    </row>
    <row r="28" spans="1:10" ht="12.75">
      <c r="A28" s="38" t="s">
        <v>77</v>
      </c>
      <c r="B28" s="30"/>
      <c r="C28" s="1">
        <v>13</v>
      </c>
      <c r="D28" s="60">
        <f t="shared" si="4"/>
        <v>0.09359251259899208</v>
      </c>
      <c r="E28" s="1"/>
      <c r="F28" s="1">
        <v>23</v>
      </c>
      <c r="G28" s="1">
        <f t="shared" si="5"/>
        <v>0.12449929630832521</v>
      </c>
      <c r="H28" s="1"/>
      <c r="I28" s="1">
        <f t="shared" si="6"/>
        <v>36</v>
      </c>
      <c r="J28" s="1">
        <f t="shared" si="7"/>
        <v>0.11123470522803114</v>
      </c>
    </row>
    <row r="29" spans="1:10" ht="12.75">
      <c r="A29" s="38" t="s">
        <v>78</v>
      </c>
      <c r="B29" s="30"/>
      <c r="C29" s="1">
        <v>16</v>
      </c>
      <c r="D29" s="60">
        <f t="shared" si="4"/>
        <v>0.11519078473722101</v>
      </c>
      <c r="E29" s="1"/>
      <c r="F29" s="1">
        <v>18</v>
      </c>
      <c r="G29" s="1">
        <f t="shared" si="5"/>
        <v>0.0974342318934719</v>
      </c>
      <c r="H29" s="1"/>
      <c r="I29" s="1">
        <f t="shared" si="6"/>
        <v>34</v>
      </c>
      <c r="J29" s="1">
        <f t="shared" si="7"/>
        <v>0.1050549993820294</v>
      </c>
    </row>
    <row r="30" spans="1:11" ht="12.75">
      <c r="A30" s="38" t="s">
        <v>79</v>
      </c>
      <c r="B30" s="30"/>
      <c r="C30" s="1">
        <v>7</v>
      </c>
      <c r="D30" s="60">
        <f t="shared" si="4"/>
        <v>0.0503959683225342</v>
      </c>
      <c r="E30" s="1"/>
      <c r="F30" s="1">
        <v>7</v>
      </c>
      <c r="G30" s="1">
        <f t="shared" si="5"/>
        <v>0.03789109018079463</v>
      </c>
      <c r="H30" s="1"/>
      <c r="I30" s="1">
        <f t="shared" si="6"/>
        <v>14</v>
      </c>
      <c r="J30" s="1">
        <f t="shared" si="7"/>
        <v>0.043257940922012114</v>
      </c>
      <c r="K30" s="7"/>
    </row>
    <row r="31" spans="1:10" ht="12.75">
      <c r="A31" s="38" t="s">
        <v>80</v>
      </c>
      <c r="B31" s="30"/>
      <c r="C31" s="1">
        <v>0</v>
      </c>
      <c r="D31" s="60">
        <f t="shared" si="4"/>
        <v>0</v>
      </c>
      <c r="E31" s="1"/>
      <c r="F31" s="1">
        <v>0</v>
      </c>
      <c r="G31" s="1">
        <f t="shared" si="5"/>
        <v>0</v>
      </c>
      <c r="H31" s="1"/>
      <c r="I31" s="1">
        <f t="shared" si="6"/>
        <v>0</v>
      </c>
      <c r="J31" s="1">
        <f t="shared" si="7"/>
        <v>0</v>
      </c>
    </row>
    <row r="32" spans="1:10" ht="15.75" customHeight="1">
      <c r="A32" s="39" t="s">
        <v>2</v>
      </c>
      <c r="B32" s="30"/>
      <c r="C32" s="1">
        <f>SUM(C21:C31)</f>
        <v>13890</v>
      </c>
      <c r="D32" s="60">
        <v>100</v>
      </c>
      <c r="E32" s="1"/>
      <c r="F32" s="1">
        <f>SUM(F21:F31)</f>
        <v>18474</v>
      </c>
      <c r="G32" s="1">
        <v>100</v>
      </c>
      <c r="H32" s="1"/>
      <c r="I32" s="1">
        <f>SUM(I21:I31)</f>
        <v>32364</v>
      </c>
      <c r="J32" s="1">
        <v>100</v>
      </c>
    </row>
    <row r="33" spans="1:10" ht="12.75" customHeight="1">
      <c r="A33" s="38"/>
      <c r="B33" s="30"/>
      <c r="C33" s="1"/>
      <c r="D33" s="59"/>
      <c r="E33" s="1"/>
      <c r="F33" s="1"/>
      <c r="G33" s="1"/>
      <c r="H33" s="1"/>
      <c r="I33" s="1"/>
      <c r="J33" s="1"/>
    </row>
    <row r="34" spans="1:10" ht="21" customHeight="1">
      <c r="A34" s="64" t="s">
        <v>8</v>
      </c>
      <c r="B34" s="30"/>
      <c r="C34" s="1"/>
      <c r="D34" s="59"/>
      <c r="E34" s="1"/>
      <c r="F34" s="1"/>
      <c r="G34" s="1"/>
      <c r="H34" s="1"/>
      <c r="I34" s="1"/>
      <c r="J34" s="1"/>
    </row>
    <row r="35" spans="1:10" ht="15.75" customHeight="1">
      <c r="A35" s="38" t="s">
        <v>70</v>
      </c>
      <c r="B35" s="30"/>
      <c r="C35" s="1">
        <f aca="true" t="shared" si="8" ref="C35:C43">C7+C21</f>
        <v>87326</v>
      </c>
      <c r="D35" s="1">
        <f aca="true" t="shared" si="9" ref="D35:D45">(C35/$C$46)*100</f>
        <v>26.003114680387934</v>
      </c>
      <c r="E35" s="1"/>
      <c r="F35" s="1">
        <f aca="true" t="shared" si="10" ref="F35:F43">F7+F21</f>
        <v>131093</v>
      </c>
      <c r="G35" s="1">
        <f>(F35/$F$46)*100</f>
        <v>27.674383256842965</v>
      </c>
      <c r="H35" s="1"/>
      <c r="I35" s="1">
        <f>F35+C35</f>
        <v>218419</v>
      </c>
      <c r="J35" s="1">
        <f aca="true" t="shared" si="11" ref="J35:J43">(I35/$I$46)*100</f>
        <v>26.981064251099717</v>
      </c>
    </row>
    <row r="36" spans="1:10" ht="12.75">
      <c r="A36" s="38" t="s">
        <v>71</v>
      </c>
      <c r="B36" s="30"/>
      <c r="C36" s="1">
        <f t="shared" si="8"/>
        <v>68385</v>
      </c>
      <c r="D36" s="1">
        <f t="shared" si="9"/>
        <v>20.36304190525535</v>
      </c>
      <c r="E36" s="1"/>
      <c r="F36" s="1">
        <f t="shared" si="10"/>
        <v>99054</v>
      </c>
      <c r="G36" s="1">
        <f>(F36/$F$46)*100</f>
        <v>20.910791263632102</v>
      </c>
      <c r="H36" s="1"/>
      <c r="I36" s="1">
        <f aca="true" t="shared" si="12" ref="I36:I45">F36+C36</f>
        <v>167439</v>
      </c>
      <c r="J36" s="1">
        <f t="shared" si="11"/>
        <v>20.683559658911932</v>
      </c>
    </row>
    <row r="37" spans="1:10" ht="12.75">
      <c r="A37" s="38" t="s">
        <v>72</v>
      </c>
      <c r="B37" s="30"/>
      <c r="C37" s="1">
        <f t="shared" si="8"/>
        <v>51806</v>
      </c>
      <c r="D37" s="1">
        <v>16</v>
      </c>
      <c r="E37" s="1"/>
      <c r="F37" s="1">
        <f t="shared" si="10"/>
        <v>76279</v>
      </c>
      <c r="G37" s="1">
        <f>(F37/$F$46)*100</f>
        <v>16.102875671841556</v>
      </c>
      <c r="H37" s="1"/>
      <c r="I37" s="1">
        <f t="shared" si="12"/>
        <v>128085</v>
      </c>
      <c r="J37" s="1">
        <f t="shared" si="11"/>
        <v>15.822202347790748</v>
      </c>
    </row>
    <row r="38" spans="1:10" ht="12.75">
      <c r="A38" s="38" t="s">
        <v>73</v>
      </c>
      <c r="B38" s="30"/>
      <c r="C38" s="1">
        <f t="shared" si="8"/>
        <v>40075</v>
      </c>
      <c r="D38" s="1">
        <f t="shared" si="9"/>
        <v>11.933156457601935</v>
      </c>
      <c r="E38" s="1"/>
      <c r="F38" s="1">
        <f t="shared" si="10"/>
        <v>61005</v>
      </c>
      <c r="G38" s="1">
        <f>(F38/$F$46)*100</f>
        <v>12.87845842709912</v>
      </c>
      <c r="H38" s="1"/>
      <c r="I38" s="1">
        <f t="shared" si="12"/>
        <v>101080</v>
      </c>
      <c r="J38" s="1">
        <v>12</v>
      </c>
    </row>
    <row r="39" spans="1:10" ht="12.75">
      <c r="A39" s="38" t="s">
        <v>74</v>
      </c>
      <c r="B39" s="30"/>
      <c r="C39" s="1">
        <f t="shared" si="8"/>
        <v>31630</v>
      </c>
      <c r="D39" s="1">
        <f t="shared" si="9"/>
        <v>9.418483811701789</v>
      </c>
      <c r="E39" s="1"/>
      <c r="F39" s="1">
        <f t="shared" si="10"/>
        <v>41386</v>
      </c>
      <c r="G39" s="1">
        <f>(F39/$F$46)*100</f>
        <v>8.73679010677689</v>
      </c>
      <c r="H39" s="1"/>
      <c r="I39" s="1">
        <f t="shared" si="12"/>
        <v>73016</v>
      </c>
      <c r="J39" s="1">
        <f t="shared" si="11"/>
        <v>9.019587981623838</v>
      </c>
    </row>
    <row r="40" spans="1:10" ht="12.75">
      <c r="A40" s="38" t="s">
        <v>75</v>
      </c>
      <c r="B40" s="30"/>
      <c r="C40" s="1">
        <f t="shared" si="8"/>
        <v>22529</v>
      </c>
      <c r="D40" s="1">
        <f t="shared" si="9"/>
        <v>6.708473657724616</v>
      </c>
      <c r="E40" s="1"/>
      <c r="F40" s="1">
        <f t="shared" si="10"/>
        <v>26702</v>
      </c>
      <c r="G40" s="1">
        <v>5</v>
      </c>
      <c r="H40" s="1"/>
      <c r="I40" s="1">
        <f t="shared" si="12"/>
        <v>49231</v>
      </c>
      <c r="J40" s="1">
        <f t="shared" si="11"/>
        <v>6.081452502510725</v>
      </c>
    </row>
    <row r="41" spans="1:10" ht="12.75">
      <c r="A41" s="38" t="s">
        <v>76</v>
      </c>
      <c r="B41" s="30"/>
      <c r="C41" s="1">
        <f t="shared" si="8"/>
        <v>14487</v>
      </c>
      <c r="D41" s="1">
        <f t="shared" si="9"/>
        <v>4.313802560231546</v>
      </c>
      <c r="E41" s="1"/>
      <c r="F41" s="1">
        <f t="shared" si="10"/>
        <v>17002</v>
      </c>
      <c r="G41" s="1">
        <v>3</v>
      </c>
      <c r="H41" s="1"/>
      <c r="I41" s="1">
        <f t="shared" si="12"/>
        <v>31489</v>
      </c>
      <c r="J41" s="1">
        <f t="shared" si="11"/>
        <v>3.889802316661458</v>
      </c>
    </row>
    <row r="42" spans="1:10" ht="12.75">
      <c r="A42" s="38" t="s">
        <v>77</v>
      </c>
      <c r="B42" s="30"/>
      <c r="C42" s="1">
        <f t="shared" si="8"/>
        <v>8511</v>
      </c>
      <c r="D42" s="1">
        <v>3</v>
      </c>
      <c r="E42" s="1"/>
      <c r="F42" s="1">
        <f t="shared" si="10"/>
        <v>9896</v>
      </c>
      <c r="G42" s="1">
        <f>(F42/$F$46)*100</f>
        <v>2.089094739686467</v>
      </c>
      <c r="H42" s="1"/>
      <c r="I42" s="1">
        <f t="shared" si="12"/>
        <v>18407</v>
      </c>
      <c r="J42" s="1">
        <f>(I42/$I$46)*100</f>
        <v>2.2737969209180178</v>
      </c>
    </row>
    <row r="43" spans="1:10" ht="12.75">
      <c r="A43" s="38" t="s">
        <v>78</v>
      </c>
      <c r="B43" s="30"/>
      <c r="C43" s="1">
        <f t="shared" si="8"/>
        <v>7251</v>
      </c>
      <c r="D43" s="1">
        <f t="shared" si="9"/>
        <v>2.1591345595526295</v>
      </c>
      <c r="E43" s="1"/>
      <c r="F43" s="1">
        <f t="shared" si="10"/>
        <v>7772</v>
      </c>
      <c r="G43" s="1">
        <f>(F43/$F$46)*100</f>
        <v>1.6407077927287006</v>
      </c>
      <c r="H43" s="1"/>
      <c r="I43" s="1">
        <f t="shared" si="12"/>
        <v>15023</v>
      </c>
      <c r="J43" s="1">
        <f t="shared" si="11"/>
        <v>1.855775039004258</v>
      </c>
    </row>
    <row r="44" spans="1:10" ht="12.75">
      <c r="A44" s="38" t="s">
        <v>79</v>
      </c>
      <c r="B44" s="30"/>
      <c r="C44" s="1">
        <f>C16+C30</f>
        <v>3717</v>
      </c>
      <c r="D44" s="1">
        <f t="shared" si="9"/>
        <v>1.106813288905961</v>
      </c>
      <c r="E44" s="1"/>
      <c r="F44" s="1">
        <f>F16+F30</f>
        <v>3430</v>
      </c>
      <c r="G44" s="1">
        <f>(F44/$F$46)*100</f>
        <v>0.7240900320457337</v>
      </c>
      <c r="H44" s="1"/>
      <c r="I44" s="1">
        <f t="shared" si="12"/>
        <v>7147</v>
      </c>
      <c r="J44" s="1">
        <f>(I44/$I$46)*100</f>
        <v>0.8828612263704608</v>
      </c>
    </row>
    <row r="45" spans="1:10" ht="12.75">
      <c r="A45" s="38" t="s">
        <v>80</v>
      </c>
      <c r="B45" s="30"/>
      <c r="C45" s="1">
        <f>C17+C31</f>
        <v>112</v>
      </c>
      <c r="D45" s="1">
        <f t="shared" si="9"/>
        <v>0.03335030625705344</v>
      </c>
      <c r="E45" s="1"/>
      <c r="F45" s="1">
        <f>F17+F31</f>
        <v>79</v>
      </c>
      <c r="G45" s="1">
        <f>(F45/$F$46)*100</f>
        <v>0.016677292283269085</v>
      </c>
      <c r="H45" s="1"/>
      <c r="I45" s="1">
        <f t="shared" si="12"/>
        <v>191</v>
      </c>
      <c r="J45" s="1">
        <f>(I45/$I$46)*100</f>
        <v>0.02359402465884399</v>
      </c>
    </row>
    <row r="46" spans="1:10" ht="15.75" customHeight="1">
      <c r="A46" s="40" t="s">
        <v>2</v>
      </c>
      <c r="B46" s="52"/>
      <c r="C46" s="31">
        <f>SUM(C35:C45)</f>
        <v>335829</v>
      </c>
      <c r="D46" s="31">
        <v>100</v>
      </c>
      <c r="E46" s="31"/>
      <c r="F46" s="31">
        <f>SUM(F35:F45)</f>
        <v>473698</v>
      </c>
      <c r="G46" s="31">
        <v>100</v>
      </c>
      <c r="H46" s="31"/>
      <c r="I46" s="31">
        <f>SUM(I35:I45)</f>
        <v>809527</v>
      </c>
      <c r="J46" s="31">
        <v>100</v>
      </c>
    </row>
    <row r="47" ht="24" customHeight="1"/>
  </sheetData>
  <mergeCells count="2">
    <mergeCell ref="A3:J3"/>
    <mergeCell ref="A1:J1"/>
  </mergeCells>
  <printOptions/>
  <pageMargins left="0.7874015748031497" right="0.3937007874015748" top="1.1811023622047245" bottom="0.1968503937007874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4">
      <selection activeCell="L21" sqref="L21"/>
    </sheetView>
  </sheetViews>
  <sheetFormatPr defaultColWidth="9.140625" defaultRowHeight="12.75"/>
  <cols>
    <col min="1" max="1" width="21.421875" style="0" customWidth="1"/>
    <col min="2" max="4" width="6.7109375" style="0" customWidth="1"/>
    <col min="5" max="5" width="1.7109375" style="0" customWidth="1"/>
    <col min="6" max="8" width="6.7109375" style="0" customWidth="1"/>
    <col min="9" max="9" width="1.7109375" style="0" customWidth="1"/>
    <col min="10" max="12" width="6.7109375" style="0" customWidth="1"/>
    <col min="13" max="13" width="1.8515625" style="0" customWidth="1"/>
  </cols>
  <sheetData>
    <row r="1" spans="1:12" ht="27" customHeight="1">
      <c r="A1" s="99" t="s">
        <v>125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2.75" customHeight="1">
      <c r="A2" s="77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27" customHeight="1">
      <c r="A3" s="100" t="s">
        <v>116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ht="15.75" customHeight="1">
      <c r="A4" s="33" t="s">
        <v>17</v>
      </c>
      <c r="B4" s="94">
        <v>37622</v>
      </c>
      <c r="C4" s="95"/>
      <c r="D4" s="95"/>
      <c r="E4" s="23"/>
      <c r="F4" s="94">
        <v>37987</v>
      </c>
      <c r="G4" s="95"/>
      <c r="H4" s="95"/>
      <c r="I4" s="23"/>
      <c r="J4" s="94">
        <v>38353</v>
      </c>
      <c r="K4" s="95"/>
      <c r="L4" s="95"/>
    </row>
    <row r="5" spans="1:12" ht="15.75" customHeight="1">
      <c r="A5" s="32"/>
      <c r="B5" s="24" t="s">
        <v>0</v>
      </c>
      <c r="C5" s="24" t="s">
        <v>1</v>
      </c>
      <c r="D5" s="24" t="s">
        <v>2</v>
      </c>
      <c r="E5" s="24"/>
      <c r="F5" s="24" t="s">
        <v>20</v>
      </c>
      <c r="G5" s="24" t="s">
        <v>1</v>
      </c>
      <c r="H5" s="24" t="s">
        <v>2</v>
      </c>
      <c r="I5" s="24"/>
      <c r="J5" s="24" t="s">
        <v>0</v>
      </c>
      <c r="K5" s="24" t="s">
        <v>1</v>
      </c>
      <c r="L5" s="24" t="s">
        <v>2</v>
      </c>
    </row>
    <row r="6" spans="1:12" ht="27" customHeight="1">
      <c r="A6" s="25" t="s">
        <v>100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3" ht="15.75" customHeight="1">
      <c r="A7" s="38" t="s">
        <v>70</v>
      </c>
      <c r="B7" s="1">
        <v>7473</v>
      </c>
      <c r="C7" s="1">
        <v>12662</v>
      </c>
      <c r="D7" s="1">
        <f aca="true" t="shared" si="0" ref="D7:D17">SUM(B7:C7)</f>
        <v>20135</v>
      </c>
      <c r="E7" s="1"/>
      <c r="F7" s="1">
        <v>3115</v>
      </c>
      <c r="G7" s="1">
        <v>4966</v>
      </c>
      <c r="H7" s="1">
        <f>F7+G7</f>
        <v>8081</v>
      </c>
      <c r="I7" s="5"/>
      <c r="J7" s="1">
        <v>2203</v>
      </c>
      <c r="K7" s="1">
        <v>4316</v>
      </c>
      <c r="L7" s="1">
        <f aca="true" t="shared" si="1" ref="L7:L17">SUM(J7:K7)</f>
        <v>6519</v>
      </c>
      <c r="M7" s="2"/>
    </row>
    <row r="8" spans="1:12" ht="12" customHeight="1">
      <c r="A8" s="38" t="s">
        <v>71</v>
      </c>
      <c r="B8" s="1">
        <v>3771</v>
      </c>
      <c r="C8" s="1">
        <v>5967</v>
      </c>
      <c r="D8" s="1">
        <f t="shared" si="0"/>
        <v>9738</v>
      </c>
      <c r="E8" s="1"/>
      <c r="F8" s="1">
        <v>4452</v>
      </c>
      <c r="G8" s="1">
        <v>8351</v>
      </c>
      <c r="H8" s="1">
        <f aca="true" t="shared" si="2" ref="H8:H17">F8+G8</f>
        <v>12803</v>
      </c>
      <c r="I8" s="5"/>
      <c r="J8" s="1">
        <v>3578</v>
      </c>
      <c r="K8" s="1">
        <v>5484</v>
      </c>
      <c r="L8" s="1">
        <f t="shared" si="1"/>
        <v>9062</v>
      </c>
    </row>
    <row r="9" spans="1:12" ht="12" customHeight="1">
      <c r="A9" s="38" t="s">
        <v>72</v>
      </c>
      <c r="B9" s="1">
        <v>3514</v>
      </c>
      <c r="C9" s="1">
        <v>6719</v>
      </c>
      <c r="D9" s="1">
        <f t="shared" si="0"/>
        <v>10233</v>
      </c>
      <c r="E9" s="1"/>
      <c r="F9" s="1">
        <v>3331</v>
      </c>
      <c r="G9" s="1">
        <v>5069</v>
      </c>
      <c r="H9" s="1">
        <f t="shared" si="2"/>
        <v>8400</v>
      </c>
      <c r="I9" s="5"/>
      <c r="J9" s="1">
        <v>3037</v>
      </c>
      <c r="K9" s="1">
        <v>3507</v>
      </c>
      <c r="L9" s="1">
        <f t="shared" si="1"/>
        <v>6544</v>
      </c>
    </row>
    <row r="10" spans="1:12" ht="12" customHeight="1">
      <c r="A10" s="38" t="s">
        <v>73</v>
      </c>
      <c r="B10" s="1">
        <v>2605</v>
      </c>
      <c r="C10" s="1">
        <v>4232</v>
      </c>
      <c r="D10" s="1">
        <f t="shared" si="0"/>
        <v>6837</v>
      </c>
      <c r="E10" s="1"/>
      <c r="F10" s="1">
        <v>2738</v>
      </c>
      <c r="G10" s="1">
        <v>3409</v>
      </c>
      <c r="H10" s="1">
        <f t="shared" si="2"/>
        <v>6147</v>
      </c>
      <c r="I10" s="5"/>
      <c r="J10" s="1">
        <v>1667</v>
      </c>
      <c r="K10" s="1">
        <v>1735</v>
      </c>
      <c r="L10" s="1">
        <f t="shared" si="1"/>
        <v>3402</v>
      </c>
    </row>
    <row r="11" spans="1:12" ht="12" customHeight="1">
      <c r="A11" s="38" t="s">
        <v>74</v>
      </c>
      <c r="B11" s="1">
        <v>2236</v>
      </c>
      <c r="C11" s="1">
        <v>2864</v>
      </c>
      <c r="D11" s="1">
        <f t="shared" si="0"/>
        <v>5100</v>
      </c>
      <c r="E11" s="1"/>
      <c r="F11" s="1">
        <v>1541</v>
      </c>
      <c r="G11" s="1">
        <v>1843</v>
      </c>
      <c r="H11" s="1">
        <f t="shared" si="2"/>
        <v>3384</v>
      </c>
      <c r="I11" s="5"/>
      <c r="J11" s="1">
        <v>474</v>
      </c>
      <c r="K11" s="1">
        <v>665</v>
      </c>
      <c r="L11" s="1">
        <f t="shared" si="1"/>
        <v>1139</v>
      </c>
    </row>
    <row r="12" spans="1:12" ht="12" customHeight="1">
      <c r="A12" s="38" t="s">
        <v>75</v>
      </c>
      <c r="B12" s="1">
        <v>1295</v>
      </c>
      <c r="C12" s="1">
        <v>1630</v>
      </c>
      <c r="D12" s="1">
        <f t="shared" si="0"/>
        <v>2925</v>
      </c>
      <c r="E12" s="1"/>
      <c r="F12" s="1">
        <v>695</v>
      </c>
      <c r="G12" s="1">
        <v>804</v>
      </c>
      <c r="H12" s="1">
        <f t="shared" si="2"/>
        <v>1499</v>
      </c>
      <c r="I12" s="5"/>
      <c r="J12" s="1">
        <v>195</v>
      </c>
      <c r="K12" s="1">
        <v>248</v>
      </c>
      <c r="L12" s="1">
        <f t="shared" si="1"/>
        <v>443</v>
      </c>
    </row>
    <row r="13" spans="1:12" ht="12" customHeight="1">
      <c r="A13" s="38" t="s">
        <v>76</v>
      </c>
      <c r="B13" s="1">
        <v>553</v>
      </c>
      <c r="C13" s="1">
        <v>839</v>
      </c>
      <c r="D13" s="1">
        <f t="shared" si="0"/>
        <v>1392</v>
      </c>
      <c r="E13" s="1"/>
      <c r="F13" s="1">
        <v>271</v>
      </c>
      <c r="G13" s="1">
        <v>366</v>
      </c>
      <c r="H13" s="1">
        <f t="shared" si="2"/>
        <v>637</v>
      </c>
      <c r="I13" s="5"/>
      <c r="J13" s="1">
        <v>64</v>
      </c>
      <c r="K13" s="1">
        <v>86</v>
      </c>
      <c r="L13" s="1">
        <f t="shared" si="1"/>
        <v>150</v>
      </c>
    </row>
    <row r="14" spans="1:12" ht="12" customHeight="1">
      <c r="A14" s="38" t="s">
        <v>77</v>
      </c>
      <c r="B14" s="1">
        <v>283</v>
      </c>
      <c r="C14" s="1">
        <v>358</v>
      </c>
      <c r="D14" s="1">
        <f t="shared" si="0"/>
        <v>641</v>
      </c>
      <c r="E14" s="1"/>
      <c r="F14" s="1">
        <v>113</v>
      </c>
      <c r="G14" s="1">
        <v>132</v>
      </c>
      <c r="H14" s="1">
        <f t="shared" si="2"/>
        <v>245</v>
      </c>
      <c r="I14" s="5"/>
      <c r="J14" s="1">
        <v>18</v>
      </c>
      <c r="K14" s="1">
        <v>44</v>
      </c>
      <c r="L14" s="1">
        <f t="shared" si="1"/>
        <v>62</v>
      </c>
    </row>
    <row r="15" spans="1:12" ht="12" customHeight="1">
      <c r="A15" s="38" t="s">
        <v>78</v>
      </c>
      <c r="B15" s="1">
        <v>178</v>
      </c>
      <c r="C15" s="1">
        <v>236</v>
      </c>
      <c r="D15" s="1">
        <f t="shared" si="0"/>
        <v>414</v>
      </c>
      <c r="E15" s="1"/>
      <c r="F15" s="1">
        <v>104</v>
      </c>
      <c r="G15" s="1">
        <v>120</v>
      </c>
      <c r="H15" s="1">
        <f t="shared" si="2"/>
        <v>224</v>
      </c>
      <c r="I15" s="5"/>
      <c r="J15" s="1">
        <v>29</v>
      </c>
      <c r="K15" s="1">
        <v>41</v>
      </c>
      <c r="L15" s="1">
        <f t="shared" si="1"/>
        <v>70</v>
      </c>
    </row>
    <row r="16" spans="1:12" ht="12" customHeight="1">
      <c r="A16" s="38" t="s">
        <v>79</v>
      </c>
      <c r="B16" s="1">
        <v>153</v>
      </c>
      <c r="C16" s="1">
        <v>164</v>
      </c>
      <c r="D16" s="1">
        <f t="shared" si="0"/>
        <v>317</v>
      </c>
      <c r="E16" s="1"/>
      <c r="F16" s="1">
        <v>49</v>
      </c>
      <c r="G16" s="1">
        <v>58</v>
      </c>
      <c r="H16" s="1">
        <f t="shared" si="2"/>
        <v>107</v>
      </c>
      <c r="I16" s="5"/>
      <c r="J16" s="1">
        <v>15</v>
      </c>
      <c r="K16" s="1">
        <v>17</v>
      </c>
      <c r="L16" s="1">
        <f t="shared" si="1"/>
        <v>32</v>
      </c>
    </row>
    <row r="17" spans="1:12" ht="12" customHeight="1">
      <c r="A17" s="38" t="s">
        <v>80</v>
      </c>
      <c r="B17" s="1">
        <v>5</v>
      </c>
      <c r="C17" s="1">
        <v>2</v>
      </c>
      <c r="D17" s="1">
        <f t="shared" si="0"/>
        <v>7</v>
      </c>
      <c r="E17" s="1"/>
      <c r="F17" s="1">
        <v>1</v>
      </c>
      <c r="G17" s="1">
        <v>1</v>
      </c>
      <c r="H17" s="1">
        <f t="shared" si="2"/>
        <v>2</v>
      </c>
      <c r="I17" s="5"/>
      <c r="J17" s="1">
        <v>0</v>
      </c>
      <c r="K17" s="1">
        <v>0</v>
      </c>
      <c r="L17" s="1">
        <f t="shared" si="1"/>
        <v>0</v>
      </c>
    </row>
    <row r="18" spans="1:12" ht="15" customHeight="1">
      <c r="A18" s="39" t="s">
        <v>2</v>
      </c>
      <c r="B18" s="1">
        <f>SUM(B7:B17)</f>
        <v>22066</v>
      </c>
      <c r="C18" s="1">
        <f>SUM(C7:C17)</f>
        <v>35673</v>
      </c>
      <c r="D18" s="1">
        <f>SUM(D7:D17)</f>
        <v>57739</v>
      </c>
      <c r="E18" s="1"/>
      <c r="F18" s="1">
        <f>SUM(F7:F17)</f>
        <v>16410</v>
      </c>
      <c r="G18" s="1">
        <f>SUM(G7:G17)</f>
        <v>25119</v>
      </c>
      <c r="H18" s="1">
        <f>SUM(H7:H17)</f>
        <v>41529</v>
      </c>
      <c r="I18" s="5"/>
      <c r="J18" s="1">
        <f>SUM(J7:J17)</f>
        <v>11280</v>
      </c>
      <c r="K18" s="1">
        <f>SUM(K7:K17)</f>
        <v>16143</v>
      </c>
      <c r="L18" s="1">
        <f>SUM(L7:L17)</f>
        <v>27423</v>
      </c>
    </row>
    <row r="19" spans="1:12" ht="15" customHeight="1">
      <c r="A19" s="39"/>
      <c r="B19" s="5"/>
      <c r="C19" s="5"/>
      <c r="D19" s="5"/>
      <c r="E19" s="5"/>
      <c r="F19" s="1"/>
      <c r="G19" s="1"/>
      <c r="H19" s="1"/>
      <c r="I19" s="5"/>
      <c r="J19" s="5"/>
      <c r="K19" s="5"/>
      <c r="L19" s="5"/>
    </row>
    <row r="20" spans="1:12" ht="27" customHeight="1">
      <c r="A20" s="25" t="s">
        <v>108</v>
      </c>
      <c r="B20" s="5"/>
      <c r="C20" s="5"/>
      <c r="D20" s="5"/>
      <c r="E20" s="5"/>
      <c r="F20" s="1"/>
      <c r="G20" s="1"/>
      <c r="H20" s="1"/>
      <c r="I20" s="5"/>
      <c r="J20" s="5"/>
      <c r="K20" s="5"/>
      <c r="L20" s="5"/>
    </row>
    <row r="21" spans="1:12" ht="15" customHeight="1">
      <c r="A21" s="38" t="s">
        <v>70</v>
      </c>
      <c r="B21" s="1">
        <v>85953</v>
      </c>
      <c r="C21" s="1">
        <v>126218</v>
      </c>
      <c r="D21" s="1">
        <f aca="true" t="shared" si="3" ref="D21:D31">SUM(B21:C21)</f>
        <v>212171</v>
      </c>
      <c r="E21" s="1"/>
      <c r="F21" s="1">
        <v>84637</v>
      </c>
      <c r="G21" s="1">
        <v>125554</v>
      </c>
      <c r="H21" s="1">
        <f>F21+G21</f>
        <v>210191</v>
      </c>
      <c r="I21" s="5"/>
      <c r="J21" s="1">
        <v>81052</v>
      </c>
      <c r="K21" s="1">
        <v>119911</v>
      </c>
      <c r="L21" s="1">
        <f aca="true" t="shared" si="4" ref="L21:L31">SUM(J21:K21)</f>
        <v>200963</v>
      </c>
    </row>
    <row r="22" spans="1:12" ht="12" customHeight="1">
      <c r="A22" s="38" t="s">
        <v>71</v>
      </c>
      <c r="B22" s="1">
        <v>53864</v>
      </c>
      <c r="C22" s="1">
        <v>78430</v>
      </c>
      <c r="D22" s="1">
        <f t="shared" si="3"/>
        <v>132294</v>
      </c>
      <c r="E22" s="1"/>
      <c r="F22" s="1">
        <v>57143</v>
      </c>
      <c r="G22" s="1">
        <v>82438</v>
      </c>
      <c r="H22" s="1">
        <f aca="true" t="shared" si="5" ref="H22:H31">F22+G22</f>
        <v>139581</v>
      </c>
      <c r="I22" s="5"/>
      <c r="J22" s="1">
        <v>58555</v>
      </c>
      <c r="K22" s="1">
        <v>86089</v>
      </c>
      <c r="L22" s="1">
        <f t="shared" si="4"/>
        <v>144644</v>
      </c>
    </row>
    <row r="23" spans="1:12" ht="12" customHeight="1">
      <c r="A23" s="38" t="s">
        <v>72</v>
      </c>
      <c r="B23" s="1">
        <v>41218</v>
      </c>
      <c r="C23" s="1">
        <v>59613</v>
      </c>
      <c r="D23" s="1">
        <f t="shared" si="3"/>
        <v>100831</v>
      </c>
      <c r="E23" s="1"/>
      <c r="F23" s="1">
        <v>44236</v>
      </c>
      <c r="G23" s="1">
        <v>65763</v>
      </c>
      <c r="H23" s="1">
        <f t="shared" si="5"/>
        <v>109999</v>
      </c>
      <c r="I23" s="5"/>
      <c r="J23" s="1">
        <v>46227</v>
      </c>
      <c r="K23" s="1">
        <v>69934</v>
      </c>
      <c r="L23" s="1">
        <f t="shared" si="4"/>
        <v>116161</v>
      </c>
    </row>
    <row r="24" spans="1:12" ht="12" customHeight="1">
      <c r="A24" s="38" t="s">
        <v>73</v>
      </c>
      <c r="B24" s="1">
        <v>36352</v>
      </c>
      <c r="C24" s="1">
        <v>57932</v>
      </c>
      <c r="D24" s="1">
        <f t="shared" si="3"/>
        <v>94284</v>
      </c>
      <c r="E24" s="1"/>
      <c r="F24" s="1">
        <v>36776</v>
      </c>
      <c r="G24" s="1">
        <v>58820</v>
      </c>
      <c r="H24" s="1">
        <f t="shared" si="5"/>
        <v>95596</v>
      </c>
      <c r="I24" s="5"/>
      <c r="J24" s="1">
        <v>37712</v>
      </c>
      <c r="K24" s="1">
        <v>58432</v>
      </c>
      <c r="L24" s="1">
        <f t="shared" si="4"/>
        <v>96144</v>
      </c>
    </row>
    <row r="25" spans="1:12" ht="12" customHeight="1">
      <c r="A25" s="38" t="s">
        <v>74</v>
      </c>
      <c r="B25" s="1">
        <v>29454</v>
      </c>
      <c r="C25" s="1">
        <v>37943</v>
      </c>
      <c r="D25" s="1">
        <f t="shared" si="3"/>
        <v>67397</v>
      </c>
      <c r="E25" s="1"/>
      <c r="F25" s="1">
        <v>30813</v>
      </c>
      <c r="G25" s="1">
        <v>39831</v>
      </c>
      <c r="H25" s="1">
        <f t="shared" si="5"/>
        <v>70644</v>
      </c>
      <c r="I25" s="5"/>
      <c r="J25" s="1">
        <v>30972</v>
      </c>
      <c r="K25" s="1">
        <v>40477</v>
      </c>
      <c r="L25" s="1">
        <f t="shared" si="4"/>
        <v>71449</v>
      </c>
    </row>
    <row r="26" spans="1:12" ht="12" customHeight="1">
      <c r="A26" s="38" t="s">
        <v>75</v>
      </c>
      <c r="B26" s="1">
        <v>22136</v>
      </c>
      <c r="C26" s="1">
        <v>24741</v>
      </c>
      <c r="D26" s="1">
        <f t="shared" si="3"/>
        <v>46877</v>
      </c>
      <c r="E26" s="1"/>
      <c r="F26" s="1">
        <v>22390</v>
      </c>
      <c r="G26" s="1">
        <v>26035</v>
      </c>
      <c r="H26" s="1">
        <f t="shared" si="5"/>
        <v>48425</v>
      </c>
      <c r="I26" s="5"/>
      <c r="J26" s="1">
        <v>22259</v>
      </c>
      <c r="K26" s="1">
        <v>26337</v>
      </c>
      <c r="L26" s="1">
        <f t="shared" si="4"/>
        <v>48596</v>
      </c>
    </row>
    <row r="27" spans="1:12" ht="12" customHeight="1">
      <c r="A27" s="38" t="s">
        <v>76</v>
      </c>
      <c r="B27" s="1">
        <v>14472</v>
      </c>
      <c r="C27" s="1">
        <v>15959</v>
      </c>
      <c r="D27" s="1">
        <f t="shared" si="3"/>
        <v>30431</v>
      </c>
      <c r="E27" s="1"/>
      <c r="F27" s="1">
        <v>14627</v>
      </c>
      <c r="G27" s="1">
        <v>16629</v>
      </c>
      <c r="H27" s="1">
        <f t="shared" si="5"/>
        <v>31256</v>
      </c>
      <c r="I27" s="5"/>
      <c r="J27" s="1">
        <v>14389</v>
      </c>
      <c r="K27" s="1">
        <v>16874</v>
      </c>
      <c r="L27" s="1">
        <f t="shared" si="4"/>
        <v>31263</v>
      </c>
    </row>
    <row r="28" spans="1:12" ht="12" customHeight="1">
      <c r="A28" s="38" t="s">
        <v>77</v>
      </c>
      <c r="B28" s="1">
        <v>8278</v>
      </c>
      <c r="C28" s="1">
        <v>8987</v>
      </c>
      <c r="D28" s="1">
        <f t="shared" si="3"/>
        <v>17265</v>
      </c>
      <c r="E28" s="1"/>
      <c r="F28" s="1">
        <v>8491</v>
      </c>
      <c r="G28" s="1">
        <v>9688</v>
      </c>
      <c r="H28" s="1">
        <f t="shared" si="5"/>
        <v>18179</v>
      </c>
      <c r="I28" s="5"/>
      <c r="J28" s="1">
        <v>8480</v>
      </c>
      <c r="K28" s="1">
        <v>9829</v>
      </c>
      <c r="L28" s="1">
        <f t="shared" si="4"/>
        <v>18309</v>
      </c>
    </row>
    <row r="29" spans="1:12" ht="12" customHeight="1">
      <c r="A29" s="38" t="s">
        <v>78</v>
      </c>
      <c r="B29" s="1">
        <v>6513</v>
      </c>
      <c r="C29" s="1">
        <v>6442</v>
      </c>
      <c r="D29" s="1">
        <f t="shared" si="3"/>
        <v>12955</v>
      </c>
      <c r="E29" s="1"/>
      <c r="F29" s="1">
        <v>6969</v>
      </c>
      <c r="G29" s="1">
        <v>7171</v>
      </c>
      <c r="H29" s="1">
        <f t="shared" si="5"/>
        <v>14140</v>
      </c>
      <c r="I29" s="5"/>
      <c r="J29" s="1">
        <v>7206</v>
      </c>
      <c r="K29" s="1">
        <v>7713</v>
      </c>
      <c r="L29" s="1">
        <f t="shared" si="4"/>
        <v>14919</v>
      </c>
    </row>
    <row r="30" spans="1:12" ht="12" customHeight="1">
      <c r="A30" s="38" t="s">
        <v>79</v>
      </c>
      <c r="B30" s="1">
        <v>3015</v>
      </c>
      <c r="C30" s="1">
        <v>2607</v>
      </c>
      <c r="D30" s="1">
        <f t="shared" si="3"/>
        <v>5622</v>
      </c>
      <c r="E30" s="1"/>
      <c r="F30" s="1">
        <v>3420</v>
      </c>
      <c r="G30" s="1">
        <v>3073</v>
      </c>
      <c r="H30" s="1">
        <f t="shared" si="5"/>
        <v>6493</v>
      </c>
      <c r="I30" s="5"/>
      <c r="J30" s="1">
        <v>3695</v>
      </c>
      <c r="K30" s="1">
        <v>3406</v>
      </c>
      <c r="L30" s="1">
        <f t="shared" si="4"/>
        <v>7101</v>
      </c>
    </row>
    <row r="31" spans="1:12" ht="12" customHeight="1">
      <c r="A31" s="38" t="s">
        <v>80</v>
      </c>
      <c r="B31" s="1">
        <v>60</v>
      </c>
      <c r="C31" s="1">
        <v>49</v>
      </c>
      <c r="D31" s="1">
        <f t="shared" si="3"/>
        <v>109</v>
      </c>
      <c r="E31" s="1"/>
      <c r="F31" s="1">
        <v>82</v>
      </c>
      <c r="G31" s="1">
        <v>61</v>
      </c>
      <c r="H31" s="1">
        <f t="shared" si="5"/>
        <v>143</v>
      </c>
      <c r="I31" s="5"/>
      <c r="J31" s="1">
        <v>112</v>
      </c>
      <c r="K31" s="1">
        <v>79</v>
      </c>
      <c r="L31" s="1">
        <f t="shared" si="4"/>
        <v>191</v>
      </c>
    </row>
    <row r="32" spans="1:12" ht="15.75" customHeight="1">
      <c r="A32" s="39" t="s">
        <v>2</v>
      </c>
      <c r="B32" s="1">
        <f>SUM(B21:B31)</f>
        <v>301315</v>
      </c>
      <c r="C32" s="1">
        <f>SUM(C21:C31)</f>
        <v>418921</v>
      </c>
      <c r="D32" s="1">
        <f>SUM(B32:C32)</f>
        <v>720236</v>
      </c>
      <c r="E32" s="1"/>
      <c r="F32" s="1">
        <f>SUM(F21:F31)</f>
        <v>309584</v>
      </c>
      <c r="G32" s="1">
        <f>SUM(G21:G31)</f>
        <v>435063</v>
      </c>
      <c r="H32" s="1">
        <f>SUM(H21:H31)</f>
        <v>744647</v>
      </c>
      <c r="I32" s="5"/>
      <c r="J32" s="1">
        <f>SUM(J21:J31)</f>
        <v>310659</v>
      </c>
      <c r="K32" s="1">
        <f>SUM(K21:K31)</f>
        <v>439081</v>
      </c>
      <c r="L32" s="1">
        <f>SUM(L21:L31)</f>
        <v>749740</v>
      </c>
    </row>
    <row r="33" spans="1:12" ht="15.75" customHeight="1">
      <c r="A33" s="39"/>
      <c r="B33" s="5"/>
      <c r="C33" s="5"/>
      <c r="D33" s="5"/>
      <c r="E33" s="5"/>
      <c r="F33" s="1"/>
      <c r="G33" s="1"/>
      <c r="H33" s="1"/>
      <c r="I33" s="5"/>
      <c r="J33" s="5"/>
      <c r="K33" s="5"/>
      <c r="L33" s="5"/>
    </row>
    <row r="34" spans="1:12" ht="27" customHeight="1">
      <c r="A34" s="25" t="s">
        <v>109</v>
      </c>
      <c r="B34" s="5"/>
      <c r="C34" s="5"/>
      <c r="D34" s="5"/>
      <c r="E34" s="5"/>
      <c r="F34" s="1"/>
      <c r="G34" s="1"/>
      <c r="H34" s="1"/>
      <c r="I34" s="5"/>
      <c r="J34" s="5"/>
      <c r="K34" s="5"/>
      <c r="L34" s="5"/>
    </row>
    <row r="35" spans="1:12" ht="15" customHeight="1">
      <c r="A35" s="38" t="s">
        <v>70</v>
      </c>
      <c r="B35" s="1">
        <f aca="true" t="shared" si="6" ref="B35:C45">B7+B21</f>
        <v>93426</v>
      </c>
      <c r="C35" s="1">
        <f t="shared" si="6"/>
        <v>138880</v>
      </c>
      <c r="D35" s="1">
        <f>C35+B35</f>
        <v>232306</v>
      </c>
      <c r="E35" s="1"/>
      <c r="F35" s="1">
        <f aca="true" t="shared" si="7" ref="F35:G45">F7+F21</f>
        <v>87752</v>
      </c>
      <c r="G35" s="1">
        <f t="shared" si="7"/>
        <v>130520</v>
      </c>
      <c r="H35" s="1">
        <f>G35+F35</f>
        <v>218272</v>
      </c>
      <c r="I35" s="5"/>
      <c r="J35" s="1">
        <f aca="true" t="shared" si="8" ref="J35:K45">J7+J21</f>
        <v>83255</v>
      </c>
      <c r="K35" s="1">
        <f t="shared" si="8"/>
        <v>124227</v>
      </c>
      <c r="L35" s="1">
        <f>K35+J35</f>
        <v>207482</v>
      </c>
    </row>
    <row r="36" spans="1:12" ht="12" customHeight="1">
      <c r="A36" s="38" t="s">
        <v>71</v>
      </c>
      <c r="B36" s="1">
        <f t="shared" si="6"/>
        <v>57635</v>
      </c>
      <c r="C36" s="1">
        <f t="shared" si="6"/>
        <v>84397</v>
      </c>
      <c r="D36" s="1">
        <f aca="true" t="shared" si="9" ref="D36:D45">C36+B36</f>
        <v>142032</v>
      </c>
      <c r="E36" s="1"/>
      <c r="F36" s="1">
        <f t="shared" si="7"/>
        <v>61595</v>
      </c>
      <c r="G36" s="1">
        <f t="shared" si="7"/>
        <v>90789</v>
      </c>
      <c r="H36" s="1">
        <f aca="true" t="shared" si="10" ref="H36:H45">G36+F36</f>
        <v>152384</v>
      </c>
      <c r="I36" s="5"/>
      <c r="J36" s="1">
        <f t="shared" si="8"/>
        <v>62133</v>
      </c>
      <c r="K36" s="1">
        <f t="shared" si="8"/>
        <v>91573</v>
      </c>
      <c r="L36" s="1">
        <f aca="true" t="shared" si="11" ref="L36:L45">K36+J36</f>
        <v>153706</v>
      </c>
    </row>
    <row r="37" spans="1:12" ht="12" customHeight="1">
      <c r="A37" s="38" t="s">
        <v>72</v>
      </c>
      <c r="B37" s="1">
        <f t="shared" si="6"/>
        <v>44732</v>
      </c>
      <c r="C37" s="1">
        <f t="shared" si="6"/>
        <v>66332</v>
      </c>
      <c r="D37" s="1">
        <f t="shared" si="9"/>
        <v>111064</v>
      </c>
      <c r="E37" s="1"/>
      <c r="F37" s="1">
        <f t="shared" si="7"/>
        <v>47567</v>
      </c>
      <c r="G37" s="1">
        <f t="shared" si="7"/>
        <v>70832</v>
      </c>
      <c r="H37" s="1">
        <f t="shared" si="10"/>
        <v>118399</v>
      </c>
      <c r="I37" s="5"/>
      <c r="J37" s="1">
        <f t="shared" si="8"/>
        <v>49264</v>
      </c>
      <c r="K37" s="1">
        <f t="shared" si="8"/>
        <v>73441</v>
      </c>
      <c r="L37" s="1">
        <f t="shared" si="11"/>
        <v>122705</v>
      </c>
    </row>
    <row r="38" spans="1:12" ht="12" customHeight="1">
      <c r="A38" s="38" t="s">
        <v>73</v>
      </c>
      <c r="B38" s="1">
        <f t="shared" si="6"/>
        <v>38957</v>
      </c>
      <c r="C38" s="1">
        <f t="shared" si="6"/>
        <v>62164</v>
      </c>
      <c r="D38" s="1">
        <f t="shared" si="9"/>
        <v>101121</v>
      </c>
      <c r="E38" s="1"/>
      <c r="F38" s="1">
        <f t="shared" si="7"/>
        <v>39514</v>
      </c>
      <c r="G38" s="1">
        <f t="shared" si="7"/>
        <v>62229</v>
      </c>
      <c r="H38" s="1">
        <f t="shared" si="10"/>
        <v>101743</v>
      </c>
      <c r="I38" s="5"/>
      <c r="J38" s="1">
        <f t="shared" si="8"/>
        <v>39379</v>
      </c>
      <c r="K38" s="1">
        <f t="shared" si="8"/>
        <v>60167</v>
      </c>
      <c r="L38" s="1">
        <f t="shared" si="11"/>
        <v>99546</v>
      </c>
    </row>
    <row r="39" spans="1:12" ht="12" customHeight="1">
      <c r="A39" s="38" t="s">
        <v>74</v>
      </c>
      <c r="B39" s="1">
        <f t="shared" si="6"/>
        <v>31690</v>
      </c>
      <c r="C39" s="1">
        <f t="shared" si="6"/>
        <v>40807</v>
      </c>
      <c r="D39" s="1">
        <f t="shared" si="9"/>
        <v>72497</v>
      </c>
      <c r="E39" s="1"/>
      <c r="F39" s="1">
        <f t="shared" si="7"/>
        <v>32354</v>
      </c>
      <c r="G39" s="1">
        <f t="shared" si="7"/>
        <v>41674</v>
      </c>
      <c r="H39" s="1">
        <f t="shared" si="10"/>
        <v>74028</v>
      </c>
      <c r="I39" s="5"/>
      <c r="J39" s="1">
        <f t="shared" si="8"/>
        <v>31446</v>
      </c>
      <c r="K39" s="1">
        <f t="shared" si="8"/>
        <v>41142</v>
      </c>
      <c r="L39" s="1">
        <f t="shared" si="11"/>
        <v>72588</v>
      </c>
    </row>
    <row r="40" spans="1:12" ht="12" customHeight="1">
      <c r="A40" s="38" t="s">
        <v>75</v>
      </c>
      <c r="B40" s="1">
        <f t="shared" si="6"/>
        <v>23431</v>
      </c>
      <c r="C40" s="1">
        <f t="shared" si="6"/>
        <v>26371</v>
      </c>
      <c r="D40" s="1">
        <f t="shared" si="9"/>
        <v>49802</v>
      </c>
      <c r="E40" s="1"/>
      <c r="F40" s="1">
        <f t="shared" si="7"/>
        <v>23085</v>
      </c>
      <c r="G40" s="1">
        <f t="shared" si="7"/>
        <v>26839</v>
      </c>
      <c r="H40" s="1">
        <f t="shared" si="10"/>
        <v>49924</v>
      </c>
      <c r="I40" s="5"/>
      <c r="J40" s="1">
        <f t="shared" si="8"/>
        <v>22454</v>
      </c>
      <c r="K40" s="1">
        <f t="shared" si="8"/>
        <v>26585</v>
      </c>
      <c r="L40" s="1">
        <f t="shared" si="11"/>
        <v>49039</v>
      </c>
    </row>
    <row r="41" spans="1:12" ht="12" customHeight="1">
      <c r="A41" s="38" t="s">
        <v>76</v>
      </c>
      <c r="B41" s="1">
        <f t="shared" si="6"/>
        <v>15025</v>
      </c>
      <c r="C41" s="1">
        <f t="shared" si="6"/>
        <v>16798</v>
      </c>
      <c r="D41" s="1">
        <f t="shared" si="9"/>
        <v>31823</v>
      </c>
      <c r="E41" s="1"/>
      <c r="F41" s="1">
        <f t="shared" si="7"/>
        <v>14898</v>
      </c>
      <c r="G41" s="1">
        <f t="shared" si="7"/>
        <v>16995</v>
      </c>
      <c r="H41" s="1">
        <f t="shared" si="10"/>
        <v>31893</v>
      </c>
      <c r="I41" s="5"/>
      <c r="J41" s="1">
        <f t="shared" si="8"/>
        <v>14453</v>
      </c>
      <c r="K41" s="1">
        <f t="shared" si="8"/>
        <v>16960</v>
      </c>
      <c r="L41" s="1">
        <f t="shared" si="11"/>
        <v>31413</v>
      </c>
    </row>
    <row r="42" spans="1:12" ht="12" customHeight="1">
      <c r="A42" s="38" t="s">
        <v>77</v>
      </c>
      <c r="B42" s="1">
        <f t="shared" si="6"/>
        <v>8561</v>
      </c>
      <c r="C42" s="1">
        <f t="shared" si="6"/>
        <v>9345</v>
      </c>
      <c r="D42" s="1">
        <f t="shared" si="9"/>
        <v>17906</v>
      </c>
      <c r="E42" s="1"/>
      <c r="F42" s="1">
        <f t="shared" si="7"/>
        <v>8604</v>
      </c>
      <c r="G42" s="1">
        <f t="shared" si="7"/>
        <v>9820</v>
      </c>
      <c r="H42" s="1">
        <f t="shared" si="10"/>
        <v>18424</v>
      </c>
      <c r="I42" s="5"/>
      <c r="J42" s="1">
        <f t="shared" si="8"/>
        <v>8498</v>
      </c>
      <c r="K42" s="1">
        <f t="shared" si="8"/>
        <v>9873</v>
      </c>
      <c r="L42" s="1">
        <f t="shared" si="11"/>
        <v>18371</v>
      </c>
    </row>
    <row r="43" spans="1:12" ht="12" customHeight="1">
      <c r="A43" s="38" t="s">
        <v>78</v>
      </c>
      <c r="B43" s="1">
        <f t="shared" si="6"/>
        <v>6691</v>
      </c>
      <c r="C43" s="1">
        <f t="shared" si="6"/>
        <v>6678</v>
      </c>
      <c r="D43" s="1">
        <f t="shared" si="9"/>
        <v>13369</v>
      </c>
      <c r="E43" s="1"/>
      <c r="F43" s="1">
        <f t="shared" si="7"/>
        <v>7073</v>
      </c>
      <c r="G43" s="1">
        <f t="shared" si="7"/>
        <v>7291</v>
      </c>
      <c r="H43" s="1">
        <f t="shared" si="10"/>
        <v>14364</v>
      </c>
      <c r="I43" s="5"/>
      <c r="J43" s="1">
        <f t="shared" si="8"/>
        <v>7235</v>
      </c>
      <c r="K43" s="1">
        <f t="shared" si="8"/>
        <v>7754</v>
      </c>
      <c r="L43" s="1">
        <f t="shared" si="11"/>
        <v>14989</v>
      </c>
    </row>
    <row r="44" spans="1:12" ht="12" customHeight="1">
      <c r="A44" s="38" t="s">
        <v>79</v>
      </c>
      <c r="B44" s="1">
        <f t="shared" si="6"/>
        <v>3168</v>
      </c>
      <c r="C44" s="1">
        <f t="shared" si="6"/>
        <v>2771</v>
      </c>
      <c r="D44" s="1">
        <f t="shared" si="9"/>
        <v>5939</v>
      </c>
      <c r="E44" s="1"/>
      <c r="F44" s="1">
        <f t="shared" si="7"/>
        <v>3469</v>
      </c>
      <c r="G44" s="1">
        <f t="shared" si="7"/>
        <v>3131</v>
      </c>
      <c r="H44" s="1">
        <f t="shared" si="10"/>
        <v>6600</v>
      </c>
      <c r="I44" s="5"/>
      <c r="J44" s="1">
        <f t="shared" si="8"/>
        <v>3710</v>
      </c>
      <c r="K44" s="1">
        <f t="shared" si="8"/>
        <v>3423</v>
      </c>
      <c r="L44" s="1">
        <f t="shared" si="11"/>
        <v>7133</v>
      </c>
    </row>
    <row r="45" spans="1:12" ht="12" customHeight="1">
      <c r="A45" s="38" t="s">
        <v>80</v>
      </c>
      <c r="B45" s="1">
        <f t="shared" si="6"/>
        <v>65</v>
      </c>
      <c r="C45" s="1">
        <f t="shared" si="6"/>
        <v>51</v>
      </c>
      <c r="D45" s="1">
        <f t="shared" si="9"/>
        <v>116</v>
      </c>
      <c r="E45" s="1"/>
      <c r="F45" s="1">
        <f t="shared" si="7"/>
        <v>83</v>
      </c>
      <c r="G45" s="1">
        <f t="shared" si="7"/>
        <v>62</v>
      </c>
      <c r="H45" s="1">
        <f t="shared" si="10"/>
        <v>145</v>
      </c>
      <c r="I45" s="5"/>
      <c r="J45" s="1">
        <f t="shared" si="8"/>
        <v>112</v>
      </c>
      <c r="K45" s="1">
        <f t="shared" si="8"/>
        <v>79</v>
      </c>
      <c r="L45" s="1">
        <f t="shared" si="11"/>
        <v>191</v>
      </c>
    </row>
    <row r="46" spans="1:12" ht="15.75" customHeight="1">
      <c r="A46" s="40" t="s">
        <v>2</v>
      </c>
      <c r="B46" s="31">
        <f>SUM(B35:B45)</f>
        <v>323381</v>
      </c>
      <c r="C46" s="31">
        <f>SUM(C35:C45)</f>
        <v>454594</v>
      </c>
      <c r="D46" s="31">
        <f>SUM(D35:D45)</f>
        <v>777975</v>
      </c>
      <c r="E46" s="31"/>
      <c r="F46" s="31">
        <f>SUM(F35:F45)</f>
        <v>325994</v>
      </c>
      <c r="G46" s="31">
        <f>SUM(G35:G45)</f>
        <v>460182</v>
      </c>
      <c r="H46" s="31">
        <f>SUM(H35:H45)</f>
        <v>786176</v>
      </c>
      <c r="I46" s="17"/>
      <c r="J46" s="31">
        <f>SUM(J35:J45)</f>
        <v>321939</v>
      </c>
      <c r="K46" s="31">
        <f>SUM(K35:K45)</f>
        <v>455224</v>
      </c>
      <c r="L46" s="31">
        <f>SUM(L35:L45)</f>
        <v>777163</v>
      </c>
    </row>
    <row r="47" ht="24" customHeight="1"/>
  </sheetData>
  <mergeCells count="5">
    <mergeCell ref="A1:L1"/>
    <mergeCell ref="J4:L4"/>
    <mergeCell ref="B4:D4"/>
    <mergeCell ref="F4:H4"/>
    <mergeCell ref="A3:L3"/>
  </mergeCells>
  <printOptions/>
  <pageMargins left="0.7874015748031497" right="0.3937007874015748" top="1.1811023622047245" bottom="0.1968503937007874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4"/>
  <sheetViews>
    <sheetView zoomScaleSheetLayoutView="100" workbookViewId="0" topLeftCell="A1">
      <selection activeCell="T34" sqref="T34"/>
    </sheetView>
  </sheetViews>
  <sheetFormatPr defaultColWidth="9.140625" defaultRowHeight="12.75"/>
  <cols>
    <col min="1" max="1" width="21.421875" style="0" customWidth="1"/>
    <col min="2" max="2" width="6.7109375" style="0" customWidth="1"/>
    <col min="3" max="3" width="3.421875" style="0" customWidth="1"/>
    <col min="4" max="4" width="0.85546875" style="0" customWidth="1"/>
    <col min="5" max="5" width="6.7109375" style="0" customWidth="1"/>
    <col min="6" max="6" width="3.421875" style="0" customWidth="1"/>
    <col min="7" max="7" width="0.85546875" style="0" customWidth="1"/>
    <col min="8" max="8" width="6.7109375" style="0" customWidth="1"/>
    <col min="9" max="9" width="3.421875" style="0" customWidth="1"/>
    <col min="10" max="10" width="0.85546875" style="0" customWidth="1"/>
    <col min="11" max="11" width="6.7109375" style="0" customWidth="1"/>
    <col min="12" max="12" width="3.421875" style="0" customWidth="1"/>
    <col min="13" max="13" width="0.85546875" style="0" customWidth="1"/>
    <col min="14" max="14" width="6.7109375" style="0" customWidth="1"/>
    <col min="15" max="15" width="3.421875" style="0" customWidth="1"/>
    <col min="16" max="16" width="0.85546875" style="0" customWidth="1"/>
    <col min="17" max="17" width="6.7109375" style="0" customWidth="1"/>
    <col min="18" max="18" width="3.421875" style="0" customWidth="1"/>
  </cols>
  <sheetData>
    <row r="1" spans="1:18" ht="27" customHeight="1">
      <c r="A1" s="99" t="s">
        <v>127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18" ht="12.75" customHeight="1">
      <c r="A2" s="77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27" customHeight="1">
      <c r="A3" s="100" t="s">
        <v>126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</row>
    <row r="4" spans="1:18" ht="15.75" customHeight="1">
      <c r="A4" s="33" t="s">
        <v>17</v>
      </c>
      <c r="B4" s="107" t="s">
        <v>35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33"/>
      <c r="Q4" s="107" t="s">
        <v>37</v>
      </c>
      <c r="R4" s="107"/>
    </row>
    <row r="5" spans="1:18" ht="15.75" customHeight="1">
      <c r="A5" s="41"/>
      <c r="B5" s="108" t="s">
        <v>110</v>
      </c>
      <c r="C5" s="109"/>
      <c r="D5" s="42"/>
      <c r="E5" s="110" t="s">
        <v>9</v>
      </c>
      <c r="F5" s="110"/>
      <c r="G5" s="42"/>
      <c r="H5" s="110" t="s">
        <v>10</v>
      </c>
      <c r="I5" s="110"/>
      <c r="J5" s="42"/>
      <c r="K5" s="110" t="s">
        <v>11</v>
      </c>
      <c r="L5" s="110"/>
      <c r="M5" s="42"/>
      <c r="N5" s="110" t="s">
        <v>36</v>
      </c>
      <c r="O5" s="111"/>
      <c r="P5" s="41"/>
      <c r="Q5" s="41"/>
      <c r="R5" s="41"/>
    </row>
    <row r="6" spans="1:18" ht="15.75" customHeight="1">
      <c r="A6" s="32"/>
      <c r="B6" s="24" t="s">
        <v>18</v>
      </c>
      <c r="C6" s="24" t="s">
        <v>19</v>
      </c>
      <c r="D6" s="24"/>
      <c r="E6" s="24" t="s">
        <v>18</v>
      </c>
      <c r="F6" s="24" t="s">
        <v>19</v>
      </c>
      <c r="G6" s="24"/>
      <c r="H6" s="24" t="s">
        <v>18</v>
      </c>
      <c r="I6" s="24" t="s">
        <v>19</v>
      </c>
      <c r="J6" s="24"/>
      <c r="K6" s="24" t="s">
        <v>18</v>
      </c>
      <c r="L6" s="24" t="s">
        <v>19</v>
      </c>
      <c r="M6" s="24"/>
      <c r="N6" s="24" t="s">
        <v>18</v>
      </c>
      <c r="O6" s="24" t="s">
        <v>19</v>
      </c>
      <c r="P6" s="24"/>
      <c r="Q6" s="24" t="s">
        <v>18</v>
      </c>
      <c r="R6" s="24" t="s">
        <v>19</v>
      </c>
    </row>
    <row r="7" spans="1:18" ht="27" customHeight="1">
      <c r="A7" s="43" t="s">
        <v>146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</row>
    <row r="8" spans="1:18" ht="15.75" customHeight="1">
      <c r="A8" s="38" t="s">
        <v>70</v>
      </c>
      <c r="B8" s="1">
        <v>4105</v>
      </c>
      <c r="C8" s="1">
        <f aca="true" t="shared" si="0" ref="C8:C15">B8/$B$19*100</f>
        <v>20.28964017398181</v>
      </c>
      <c r="D8" s="1"/>
      <c r="E8" s="1">
        <v>1549</v>
      </c>
      <c r="F8" s="1">
        <f aca="true" t="shared" si="1" ref="F8:F18">E8/$E$19*100</f>
        <v>31.728799672265467</v>
      </c>
      <c r="G8" s="1"/>
      <c r="H8" s="1">
        <v>803</v>
      </c>
      <c r="I8" s="1">
        <f aca="true" t="shared" si="2" ref="I8:I18">H8/$H$19*100</f>
        <v>37.61124121779859</v>
      </c>
      <c r="J8" s="1"/>
      <c r="K8" s="1">
        <v>60</v>
      </c>
      <c r="L8" s="1">
        <f>K8/$K$19*100</f>
        <v>35.92814371257485</v>
      </c>
      <c r="M8" s="1"/>
      <c r="N8" s="1">
        <v>2</v>
      </c>
      <c r="O8" s="1">
        <f>N8/$N$19*100</f>
        <v>28.57142857142857</v>
      </c>
      <c r="P8" s="1"/>
      <c r="Q8" s="1">
        <f>B8+E8+H8+K8+N8</f>
        <v>6519</v>
      </c>
      <c r="R8" s="1">
        <f aca="true" t="shared" si="3" ref="R8:R18">Q8/$Q$19*100</f>
        <v>23.772016190788754</v>
      </c>
    </row>
    <row r="9" spans="1:18" ht="12.75">
      <c r="A9" s="38" t="s">
        <v>71</v>
      </c>
      <c r="B9" s="1">
        <v>6617</v>
      </c>
      <c r="C9" s="1">
        <f t="shared" si="0"/>
        <v>32.705614867536575</v>
      </c>
      <c r="D9" s="1"/>
      <c r="E9" s="1">
        <v>1613</v>
      </c>
      <c r="F9" s="1">
        <f t="shared" si="1"/>
        <v>33.039737812371975</v>
      </c>
      <c r="G9" s="1"/>
      <c r="H9" s="1">
        <v>773</v>
      </c>
      <c r="I9" s="1">
        <f t="shared" si="2"/>
        <v>36.20608899297424</v>
      </c>
      <c r="J9" s="1"/>
      <c r="K9" s="1">
        <v>54</v>
      </c>
      <c r="L9" s="1">
        <f>K9/$K$19*100</f>
        <v>32.33532934131736</v>
      </c>
      <c r="M9" s="1"/>
      <c r="N9" s="1">
        <v>5</v>
      </c>
      <c r="O9" s="1">
        <v>71</v>
      </c>
      <c r="P9" s="1"/>
      <c r="Q9" s="1">
        <f aca="true" t="shared" si="4" ref="Q9:Q18">B9+E9+H9+K9+N9</f>
        <v>9062</v>
      </c>
      <c r="R9" s="1">
        <f t="shared" si="3"/>
        <v>33.04525398388215</v>
      </c>
    </row>
    <row r="10" spans="1:18" ht="12.75">
      <c r="A10" s="38" t="s">
        <v>72</v>
      </c>
      <c r="B10" s="1">
        <v>5217</v>
      </c>
      <c r="C10" s="1">
        <f t="shared" si="0"/>
        <v>25.7858837485172</v>
      </c>
      <c r="D10" s="1"/>
      <c r="E10" s="1">
        <v>958</v>
      </c>
      <c r="F10" s="1">
        <f t="shared" si="1"/>
        <v>19.62310528471938</v>
      </c>
      <c r="G10" s="1"/>
      <c r="H10" s="1">
        <v>346</v>
      </c>
      <c r="I10" s="1">
        <f t="shared" si="2"/>
        <v>16.206088992974237</v>
      </c>
      <c r="J10" s="1"/>
      <c r="K10" s="1">
        <v>23</v>
      </c>
      <c r="L10" s="1">
        <f>K10/$K$19*100</f>
        <v>13.77245508982036</v>
      </c>
      <c r="M10" s="1"/>
      <c r="N10" s="1">
        <v>0</v>
      </c>
      <c r="O10" s="1">
        <f aca="true" t="shared" si="5" ref="O10:O18">N10/$N$19*100</f>
        <v>0</v>
      </c>
      <c r="P10" s="1"/>
      <c r="Q10" s="1">
        <f t="shared" si="4"/>
        <v>6544</v>
      </c>
      <c r="R10" s="1">
        <f t="shared" si="3"/>
        <v>23.8631805418809</v>
      </c>
    </row>
    <row r="11" spans="1:18" ht="12.75">
      <c r="A11" s="38" t="s">
        <v>73</v>
      </c>
      <c r="B11" s="1">
        <v>2849</v>
      </c>
      <c r="C11" s="1">
        <f t="shared" si="0"/>
        <v>14.08165282720443</v>
      </c>
      <c r="D11" s="1"/>
      <c r="E11" s="1">
        <v>390</v>
      </c>
      <c r="F11" s="1">
        <f t="shared" si="1"/>
        <v>7.988529291274069</v>
      </c>
      <c r="G11" s="1"/>
      <c r="H11" s="1">
        <v>145</v>
      </c>
      <c r="I11" s="1">
        <f t="shared" si="2"/>
        <v>6.791569086651054</v>
      </c>
      <c r="J11" s="1"/>
      <c r="K11" s="1">
        <v>18</v>
      </c>
      <c r="L11" s="1">
        <f>K11/$K$19*100</f>
        <v>10.778443113772456</v>
      </c>
      <c r="M11" s="1"/>
      <c r="N11" s="1">
        <v>0</v>
      </c>
      <c r="O11" s="1">
        <f t="shared" si="5"/>
        <v>0</v>
      </c>
      <c r="P11" s="1"/>
      <c r="Q11" s="1">
        <f t="shared" si="4"/>
        <v>3402</v>
      </c>
      <c r="R11" s="1">
        <f t="shared" si="3"/>
        <v>12.405644896619625</v>
      </c>
    </row>
    <row r="12" spans="1:18" ht="12.75">
      <c r="A12" s="38" t="s">
        <v>74</v>
      </c>
      <c r="B12" s="1">
        <v>907</v>
      </c>
      <c r="C12" s="1">
        <f t="shared" si="0"/>
        <v>4.482997232107552</v>
      </c>
      <c r="D12" s="1"/>
      <c r="E12" s="1">
        <v>184</v>
      </c>
      <c r="F12" s="1">
        <f t="shared" si="1"/>
        <v>3.768947152806227</v>
      </c>
      <c r="G12" s="1"/>
      <c r="H12" s="1">
        <v>42</v>
      </c>
      <c r="I12" s="1">
        <f t="shared" si="2"/>
        <v>1.9672131147540985</v>
      </c>
      <c r="J12" s="1"/>
      <c r="K12" s="1">
        <v>6</v>
      </c>
      <c r="L12" s="1">
        <f aca="true" t="shared" si="6" ref="L12:L18">K12/$K$19*100</f>
        <v>3.592814371257485</v>
      </c>
      <c r="M12" s="1"/>
      <c r="N12" s="1">
        <v>0</v>
      </c>
      <c r="O12" s="1">
        <f t="shared" si="5"/>
        <v>0</v>
      </c>
      <c r="P12" s="1"/>
      <c r="Q12" s="1">
        <f t="shared" si="4"/>
        <v>1139</v>
      </c>
      <c r="R12" s="1">
        <f t="shared" si="3"/>
        <v>4.153447835758305</v>
      </c>
    </row>
    <row r="13" spans="1:18" ht="12.75">
      <c r="A13" s="38" t="s">
        <v>75</v>
      </c>
      <c r="B13" s="1">
        <v>311</v>
      </c>
      <c r="C13" s="1">
        <f t="shared" si="0"/>
        <v>1.537168841439304</v>
      </c>
      <c r="D13" s="1"/>
      <c r="E13" s="1">
        <v>112</v>
      </c>
      <c r="F13" s="1">
        <f t="shared" si="1"/>
        <v>2.294141745186399</v>
      </c>
      <c r="G13" s="1"/>
      <c r="H13" s="1">
        <v>17</v>
      </c>
      <c r="I13" s="1">
        <f t="shared" si="2"/>
        <v>0.7962529274004685</v>
      </c>
      <c r="J13" s="1"/>
      <c r="K13" s="1">
        <v>3</v>
      </c>
      <c r="L13" s="1">
        <f t="shared" si="6"/>
        <v>1.7964071856287425</v>
      </c>
      <c r="M13" s="1"/>
      <c r="N13" s="1">
        <v>0</v>
      </c>
      <c r="O13" s="1">
        <f t="shared" si="5"/>
        <v>0</v>
      </c>
      <c r="P13" s="1"/>
      <c r="Q13" s="1">
        <f t="shared" si="4"/>
        <v>443</v>
      </c>
      <c r="R13" s="1">
        <f t="shared" si="3"/>
        <v>1.615432301352879</v>
      </c>
    </row>
    <row r="14" spans="1:18" ht="12.75">
      <c r="A14" s="38" t="s">
        <v>76</v>
      </c>
      <c r="B14" s="1">
        <v>114</v>
      </c>
      <c r="C14" s="1">
        <f t="shared" si="0"/>
        <v>0.5634638196915777</v>
      </c>
      <c r="D14" s="1"/>
      <c r="E14" s="1">
        <v>32</v>
      </c>
      <c r="F14" s="1">
        <f t="shared" si="1"/>
        <v>0.6554690700532568</v>
      </c>
      <c r="G14" s="1"/>
      <c r="H14" s="1">
        <v>4</v>
      </c>
      <c r="I14" s="1">
        <f t="shared" si="2"/>
        <v>0.18735362997658078</v>
      </c>
      <c r="J14" s="1"/>
      <c r="K14" s="1">
        <v>0</v>
      </c>
      <c r="L14" s="1">
        <v>0</v>
      </c>
      <c r="M14" s="1"/>
      <c r="N14" s="1">
        <v>0</v>
      </c>
      <c r="O14" s="1">
        <f t="shared" si="5"/>
        <v>0</v>
      </c>
      <c r="P14" s="1"/>
      <c r="Q14" s="1">
        <f t="shared" si="4"/>
        <v>150</v>
      </c>
      <c r="R14" s="1">
        <v>1</v>
      </c>
    </row>
    <row r="15" spans="1:18" ht="12.75">
      <c r="A15" s="38" t="s">
        <v>77</v>
      </c>
      <c r="B15" s="1">
        <v>42</v>
      </c>
      <c r="C15" s="1">
        <f t="shared" si="0"/>
        <v>0.20759193357058123</v>
      </c>
      <c r="D15" s="1"/>
      <c r="E15" s="1">
        <v>17</v>
      </c>
      <c r="F15" s="1">
        <f t="shared" si="1"/>
        <v>0.3482179434657927</v>
      </c>
      <c r="G15" s="1"/>
      <c r="H15" s="1">
        <v>3</v>
      </c>
      <c r="I15" s="1">
        <f t="shared" si="2"/>
        <v>0.1405152224824356</v>
      </c>
      <c r="J15" s="1"/>
      <c r="K15" s="1">
        <v>0</v>
      </c>
      <c r="L15" s="1">
        <f t="shared" si="6"/>
        <v>0</v>
      </c>
      <c r="M15" s="1"/>
      <c r="N15" s="1">
        <v>0</v>
      </c>
      <c r="O15" s="1">
        <f t="shared" si="5"/>
        <v>0</v>
      </c>
      <c r="P15" s="1"/>
      <c r="Q15" s="1">
        <f t="shared" si="4"/>
        <v>62</v>
      </c>
      <c r="R15" s="1">
        <f t="shared" si="3"/>
        <v>0.22608759070852935</v>
      </c>
    </row>
    <row r="16" spans="1:18" ht="12.75">
      <c r="A16" s="38" t="s">
        <v>78</v>
      </c>
      <c r="B16" s="1">
        <v>49</v>
      </c>
      <c r="C16" s="1">
        <v>0</v>
      </c>
      <c r="D16" s="1"/>
      <c r="E16" s="1">
        <v>18</v>
      </c>
      <c r="F16" s="1">
        <f t="shared" si="1"/>
        <v>0.36870135190495695</v>
      </c>
      <c r="G16" s="1"/>
      <c r="H16" s="1">
        <v>1</v>
      </c>
      <c r="I16" s="1">
        <f t="shared" si="2"/>
        <v>0.046838407494145196</v>
      </c>
      <c r="J16" s="1"/>
      <c r="K16" s="1">
        <v>2</v>
      </c>
      <c r="L16" s="1">
        <f t="shared" si="6"/>
        <v>1.1976047904191618</v>
      </c>
      <c r="M16" s="1"/>
      <c r="N16" s="1">
        <v>0</v>
      </c>
      <c r="O16" s="1">
        <f t="shared" si="5"/>
        <v>0</v>
      </c>
      <c r="P16" s="1"/>
      <c r="Q16" s="1">
        <f t="shared" si="4"/>
        <v>70</v>
      </c>
      <c r="R16" s="1">
        <f t="shared" si="3"/>
        <v>0.255260183058017</v>
      </c>
    </row>
    <row r="17" spans="1:18" ht="12.75">
      <c r="A17" s="38" t="s">
        <v>79</v>
      </c>
      <c r="B17" s="1">
        <v>21</v>
      </c>
      <c r="C17" s="1">
        <f>B17/$B$19*100</f>
        <v>0.10379596678529061</v>
      </c>
      <c r="D17" s="1"/>
      <c r="E17" s="1">
        <v>9</v>
      </c>
      <c r="F17" s="1">
        <f t="shared" si="1"/>
        <v>0.18435067595247848</v>
      </c>
      <c r="G17" s="1"/>
      <c r="H17" s="1">
        <v>1</v>
      </c>
      <c r="I17" s="1">
        <f t="shared" si="2"/>
        <v>0.046838407494145196</v>
      </c>
      <c r="J17" s="1"/>
      <c r="K17" s="1">
        <v>1</v>
      </c>
      <c r="L17" s="1">
        <v>0</v>
      </c>
      <c r="M17" s="1"/>
      <c r="N17" s="1">
        <v>0</v>
      </c>
      <c r="O17" s="1">
        <f t="shared" si="5"/>
        <v>0</v>
      </c>
      <c r="P17" s="1"/>
      <c r="Q17" s="1">
        <f t="shared" si="4"/>
        <v>32</v>
      </c>
      <c r="R17" s="1">
        <f t="shared" si="3"/>
        <v>0.11669036939795062</v>
      </c>
    </row>
    <row r="18" spans="1:18" ht="12.75">
      <c r="A18" s="38" t="s">
        <v>80</v>
      </c>
      <c r="B18" s="1">
        <v>0</v>
      </c>
      <c r="C18" s="1">
        <f>B18/$B$19*100</f>
        <v>0</v>
      </c>
      <c r="D18" s="1"/>
      <c r="E18" s="1">
        <v>0</v>
      </c>
      <c r="F18" s="1">
        <f t="shared" si="1"/>
        <v>0</v>
      </c>
      <c r="G18" s="1"/>
      <c r="H18" s="1">
        <v>0</v>
      </c>
      <c r="I18" s="1">
        <f t="shared" si="2"/>
        <v>0</v>
      </c>
      <c r="J18" s="1"/>
      <c r="K18" s="1">
        <v>0</v>
      </c>
      <c r="L18" s="1">
        <f t="shared" si="6"/>
        <v>0</v>
      </c>
      <c r="M18" s="1"/>
      <c r="N18" s="1">
        <v>0</v>
      </c>
      <c r="O18" s="1">
        <f t="shared" si="5"/>
        <v>0</v>
      </c>
      <c r="P18" s="1"/>
      <c r="Q18" s="1">
        <f t="shared" si="4"/>
        <v>0</v>
      </c>
      <c r="R18" s="1">
        <f t="shared" si="3"/>
        <v>0</v>
      </c>
    </row>
    <row r="19" spans="1:18" s="4" customFormat="1" ht="15.75" customHeight="1">
      <c r="A19" s="39" t="s">
        <v>2</v>
      </c>
      <c r="B19" s="61">
        <f>SUM(B8:B18)</f>
        <v>20232</v>
      </c>
      <c r="C19" s="1">
        <v>100</v>
      </c>
      <c r="D19" s="61"/>
      <c r="E19" s="61">
        <f>SUM(E8:E18)</f>
        <v>4882</v>
      </c>
      <c r="F19" s="1">
        <f>SUM(F8:F18)</f>
        <v>99.99999999999999</v>
      </c>
      <c r="G19" s="61"/>
      <c r="H19" s="61">
        <f>SUM(H8:H18)</f>
        <v>2135</v>
      </c>
      <c r="I19" s="1">
        <f>SUM(I8:I18)</f>
        <v>100.00000000000001</v>
      </c>
      <c r="J19" s="61"/>
      <c r="K19" s="61">
        <f>SUM(K8:K18)</f>
        <v>167</v>
      </c>
      <c r="L19" s="1">
        <v>100</v>
      </c>
      <c r="M19" s="61"/>
      <c r="N19" s="61">
        <f>SUM(N8:N18)</f>
        <v>7</v>
      </c>
      <c r="O19" s="1">
        <f>SUM(O8:O18)</f>
        <v>99.57142857142857</v>
      </c>
      <c r="P19" s="61"/>
      <c r="Q19" s="61">
        <f>SUM(Q8:Q18)</f>
        <v>27423</v>
      </c>
      <c r="R19" s="1">
        <v>100</v>
      </c>
    </row>
    <row r="20" spans="1:18" s="4" customFormat="1" ht="15.75" customHeight="1">
      <c r="A20" s="39"/>
      <c r="B20" s="61"/>
      <c r="C20" s="1"/>
      <c r="D20" s="61"/>
      <c r="E20" s="61"/>
      <c r="F20" s="1"/>
      <c r="G20" s="61"/>
      <c r="H20" s="61"/>
      <c r="I20" s="1"/>
      <c r="J20" s="61"/>
      <c r="K20" s="61"/>
      <c r="L20" s="1"/>
      <c r="M20" s="61"/>
      <c r="N20" s="61"/>
      <c r="O20" s="1"/>
      <c r="P20" s="61"/>
      <c r="Q20" s="61"/>
      <c r="R20" s="1"/>
    </row>
    <row r="21" spans="1:18" ht="24" customHeight="1">
      <c r="A21" s="44" t="s">
        <v>107</v>
      </c>
      <c r="B21" s="53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</row>
    <row r="22" spans="1:18" ht="15.75" customHeight="1">
      <c r="A22" s="38" t="s">
        <v>70</v>
      </c>
      <c r="B22" s="1">
        <v>66547</v>
      </c>
      <c r="C22" s="1">
        <v>31</v>
      </c>
      <c r="D22" s="1"/>
      <c r="E22" s="1">
        <v>74225</v>
      </c>
      <c r="F22" s="1">
        <f aca="true" t="shared" si="7" ref="F22:F32">E22/$E$33*100</f>
        <v>20.224409888639727</v>
      </c>
      <c r="G22" s="1"/>
      <c r="H22" s="1">
        <v>43447</v>
      </c>
      <c r="I22" s="1">
        <f aca="true" t="shared" si="8" ref="I22:I32">H22/$H$33*100</f>
        <v>34.421099332921365</v>
      </c>
      <c r="J22" s="1"/>
      <c r="K22" s="1">
        <v>15156</v>
      </c>
      <c r="L22" s="1">
        <f aca="true" t="shared" si="9" ref="L22:L32">K22/$K$33*100</f>
        <v>42.66051172347792</v>
      </c>
      <c r="M22" s="1"/>
      <c r="N22" s="1">
        <v>1588</v>
      </c>
      <c r="O22" s="1">
        <f aca="true" t="shared" si="10" ref="O22:O28">N22/$N$33*100</f>
        <v>53.59433007087412</v>
      </c>
      <c r="P22" s="1"/>
      <c r="Q22" s="1">
        <f>B22+E22+H22+K22+N22</f>
        <v>200963</v>
      </c>
      <c r="R22" s="1">
        <f aca="true" t="shared" si="11" ref="R22:R32">Q22/$Q$33*100</f>
        <v>26.80435884439939</v>
      </c>
    </row>
    <row r="23" spans="1:18" ht="12.75">
      <c r="A23" s="38" t="s">
        <v>71</v>
      </c>
      <c r="B23" s="1">
        <v>50780</v>
      </c>
      <c r="C23" s="1">
        <f aca="true" t="shared" si="12" ref="C23:C32">B23/$B$33*100</f>
        <v>23.291334321005774</v>
      </c>
      <c r="D23" s="1"/>
      <c r="E23" s="1">
        <v>59289</v>
      </c>
      <c r="F23" s="1">
        <f t="shared" si="7"/>
        <v>16.15473274351715</v>
      </c>
      <c r="G23" s="1"/>
      <c r="H23" s="1">
        <v>26358</v>
      </c>
      <c r="I23" s="1">
        <f t="shared" si="8"/>
        <v>20.882255074392734</v>
      </c>
      <c r="J23" s="1"/>
      <c r="K23" s="1">
        <v>7558</v>
      </c>
      <c r="L23" s="1">
        <f t="shared" si="9"/>
        <v>21.273960649646746</v>
      </c>
      <c r="M23" s="1"/>
      <c r="N23" s="1">
        <v>659</v>
      </c>
      <c r="O23" s="1">
        <f t="shared" si="10"/>
        <v>22.240971987850152</v>
      </c>
      <c r="P23" s="1"/>
      <c r="Q23" s="1">
        <f aca="true" t="shared" si="13" ref="Q23:Q32">B23+E23+H23+K23+N23</f>
        <v>144644</v>
      </c>
      <c r="R23" s="1">
        <f t="shared" si="11"/>
        <v>19.292554752314135</v>
      </c>
    </row>
    <row r="24" spans="1:18" ht="12.75">
      <c r="A24" s="38" t="s">
        <v>72</v>
      </c>
      <c r="B24" s="1">
        <v>37141</v>
      </c>
      <c r="C24" s="1">
        <f t="shared" si="12"/>
        <v>17.035514927461115</v>
      </c>
      <c r="D24" s="1"/>
      <c r="E24" s="1">
        <v>54836</v>
      </c>
      <c r="F24" s="1">
        <f t="shared" si="7"/>
        <v>14.941404387382256</v>
      </c>
      <c r="G24" s="1"/>
      <c r="H24" s="1">
        <v>18923</v>
      </c>
      <c r="I24" s="1">
        <f t="shared" si="8"/>
        <v>14.9918397743658</v>
      </c>
      <c r="J24" s="1"/>
      <c r="K24" s="1">
        <v>4932</v>
      </c>
      <c r="L24" s="1">
        <f t="shared" si="9"/>
        <v>13.882399301939369</v>
      </c>
      <c r="M24" s="1"/>
      <c r="N24" s="1">
        <v>329</v>
      </c>
      <c r="O24" s="1">
        <f t="shared" si="10"/>
        <v>11.10361120485994</v>
      </c>
      <c r="P24" s="1"/>
      <c r="Q24" s="1">
        <f t="shared" si="13"/>
        <v>116161</v>
      </c>
      <c r="R24" s="1">
        <v>16</v>
      </c>
    </row>
    <row r="25" spans="1:18" ht="12.75">
      <c r="A25" s="38" t="s">
        <v>73</v>
      </c>
      <c r="B25" s="1">
        <v>27652</v>
      </c>
      <c r="C25" s="1">
        <f t="shared" si="12"/>
        <v>12.68318189532201</v>
      </c>
      <c r="D25" s="1"/>
      <c r="E25" s="1">
        <v>51042</v>
      </c>
      <c r="F25" s="1">
        <f t="shared" si="7"/>
        <v>13.90763663908318</v>
      </c>
      <c r="G25" s="1"/>
      <c r="H25" s="1">
        <v>13933</v>
      </c>
      <c r="I25" s="1">
        <f t="shared" si="8"/>
        <v>11.03848774381645</v>
      </c>
      <c r="J25" s="1"/>
      <c r="K25" s="1">
        <v>3316</v>
      </c>
      <c r="L25" s="1">
        <v>9</v>
      </c>
      <c r="M25" s="1"/>
      <c r="N25" s="1">
        <v>201</v>
      </c>
      <c r="O25" s="1">
        <f t="shared" si="10"/>
        <v>6.783665204184948</v>
      </c>
      <c r="P25" s="1"/>
      <c r="Q25" s="1">
        <f t="shared" si="13"/>
        <v>96144</v>
      </c>
      <c r="R25" s="1">
        <f t="shared" si="11"/>
        <v>12.823645530450555</v>
      </c>
    </row>
    <row r="26" spans="1:18" ht="12.75">
      <c r="A26" s="38" t="s">
        <v>74</v>
      </c>
      <c r="B26" s="1">
        <v>18072</v>
      </c>
      <c r="C26" s="1">
        <f t="shared" si="12"/>
        <v>8.289109764655699</v>
      </c>
      <c r="D26" s="1"/>
      <c r="E26" s="1">
        <v>42465</v>
      </c>
      <c r="F26" s="1">
        <f t="shared" si="7"/>
        <v>11.570623993547807</v>
      </c>
      <c r="G26" s="1"/>
      <c r="H26" s="1">
        <v>8915</v>
      </c>
      <c r="I26" s="1">
        <f t="shared" si="8"/>
        <v>7.062952575620732</v>
      </c>
      <c r="J26" s="1"/>
      <c r="K26" s="1">
        <v>1900</v>
      </c>
      <c r="L26" s="1">
        <f t="shared" si="9"/>
        <v>5.3480451487600975</v>
      </c>
      <c r="M26" s="1"/>
      <c r="N26" s="1">
        <v>97</v>
      </c>
      <c r="O26" s="1">
        <f t="shared" si="10"/>
        <v>3.273709078636517</v>
      </c>
      <c r="P26" s="1"/>
      <c r="Q26" s="1">
        <f t="shared" si="13"/>
        <v>71449</v>
      </c>
      <c r="R26" s="1">
        <f t="shared" si="11"/>
        <v>9.529837010163524</v>
      </c>
    </row>
    <row r="27" spans="1:18" ht="12.75">
      <c r="A27" s="38" t="s">
        <v>75</v>
      </c>
      <c r="B27" s="1">
        <v>9773</v>
      </c>
      <c r="C27" s="1">
        <f t="shared" si="12"/>
        <v>4.48259571325698</v>
      </c>
      <c r="D27" s="1"/>
      <c r="E27" s="1">
        <v>31779</v>
      </c>
      <c r="F27" s="1">
        <v>9</v>
      </c>
      <c r="G27" s="1"/>
      <c r="H27" s="1">
        <v>5827</v>
      </c>
      <c r="I27" s="1">
        <v>5</v>
      </c>
      <c r="J27" s="1"/>
      <c r="K27" s="1">
        <v>1175</v>
      </c>
      <c r="L27" s="1">
        <f t="shared" si="9"/>
        <v>3.3073437104174293</v>
      </c>
      <c r="M27" s="1"/>
      <c r="N27" s="1">
        <v>42</v>
      </c>
      <c r="O27" s="1">
        <v>2</v>
      </c>
      <c r="P27" s="1"/>
      <c r="Q27" s="1">
        <f t="shared" si="13"/>
        <v>48596</v>
      </c>
      <c r="R27" s="1">
        <f t="shared" si="11"/>
        <v>6.481713660735721</v>
      </c>
    </row>
    <row r="28" spans="1:18" ht="12.75">
      <c r="A28" s="38" t="s">
        <v>76</v>
      </c>
      <c r="B28" s="1">
        <v>4380</v>
      </c>
      <c r="C28" s="1">
        <f t="shared" si="12"/>
        <v>2.008980786254535</v>
      </c>
      <c r="D28" s="1"/>
      <c r="E28" s="1">
        <v>22500</v>
      </c>
      <c r="F28" s="1">
        <f t="shared" si="7"/>
        <v>6.130673256913355</v>
      </c>
      <c r="G28" s="1"/>
      <c r="H28" s="1">
        <v>3729</v>
      </c>
      <c r="I28" s="1">
        <f t="shared" si="8"/>
        <v>2.9543185815467985</v>
      </c>
      <c r="J28" s="1"/>
      <c r="K28" s="1">
        <v>629</v>
      </c>
      <c r="L28" s="1">
        <f t="shared" si="9"/>
        <v>1.7704844203000534</v>
      </c>
      <c r="M28" s="1"/>
      <c r="N28" s="1">
        <v>25</v>
      </c>
      <c r="O28" s="1">
        <f t="shared" si="10"/>
        <v>0.8437394532568343</v>
      </c>
      <c r="P28" s="1"/>
      <c r="Q28" s="1">
        <f t="shared" si="13"/>
        <v>31263</v>
      </c>
      <c r="R28" s="1">
        <f t="shared" si="11"/>
        <v>4.169845546456105</v>
      </c>
    </row>
    <row r="29" spans="1:18" ht="12.75">
      <c r="A29" s="38" t="s">
        <v>77</v>
      </c>
      <c r="B29" s="1">
        <v>1794</v>
      </c>
      <c r="C29" s="1">
        <f t="shared" si="12"/>
        <v>0.8228565138220629</v>
      </c>
      <c r="D29" s="1"/>
      <c r="E29" s="1">
        <v>13904</v>
      </c>
      <c r="F29" s="1">
        <f t="shared" si="7"/>
        <v>3.78848359840548</v>
      </c>
      <c r="G29" s="1"/>
      <c r="H29" s="1">
        <v>2234</v>
      </c>
      <c r="I29" s="1">
        <f t="shared" si="8"/>
        <v>1.7698974822138773</v>
      </c>
      <c r="J29" s="1"/>
      <c r="K29" s="1">
        <v>368</v>
      </c>
      <c r="L29" s="1">
        <f t="shared" si="9"/>
        <v>1.0358319024966927</v>
      </c>
      <c r="M29" s="1"/>
      <c r="N29" s="1">
        <v>9</v>
      </c>
      <c r="O29" s="1">
        <f>N29/$N$33*100</f>
        <v>0.3037462031724603</v>
      </c>
      <c r="P29" s="1"/>
      <c r="Q29" s="1">
        <f t="shared" si="13"/>
        <v>18309</v>
      </c>
      <c r="R29" s="1">
        <f t="shared" si="11"/>
        <v>2.442046576146397</v>
      </c>
    </row>
    <row r="30" spans="1:18" ht="12.75">
      <c r="A30" s="38" t="s">
        <v>78</v>
      </c>
      <c r="B30" s="1">
        <v>1138</v>
      </c>
      <c r="C30" s="1">
        <f t="shared" si="12"/>
        <v>0.5219680672962695</v>
      </c>
      <c r="D30" s="1"/>
      <c r="E30" s="1">
        <v>11488</v>
      </c>
      <c r="F30" s="1">
        <f t="shared" si="7"/>
        <v>3.1301855277964723</v>
      </c>
      <c r="G30" s="1"/>
      <c r="H30" s="1">
        <v>1968</v>
      </c>
      <c r="I30" s="1">
        <v>1</v>
      </c>
      <c r="J30" s="1"/>
      <c r="K30" s="1">
        <v>316</v>
      </c>
      <c r="L30" s="1">
        <f t="shared" si="9"/>
        <v>0.8894643510569425</v>
      </c>
      <c r="M30" s="1"/>
      <c r="N30" s="1">
        <v>9</v>
      </c>
      <c r="O30" s="1">
        <f>N30/$N$33*100</f>
        <v>0.3037462031724603</v>
      </c>
      <c r="P30" s="1"/>
      <c r="Q30" s="1">
        <f t="shared" si="13"/>
        <v>14919</v>
      </c>
      <c r="R30" s="1">
        <f t="shared" si="11"/>
        <v>1.989889828473871</v>
      </c>
    </row>
    <row r="31" spans="1:18" ht="12.75">
      <c r="A31" s="38" t="s">
        <v>79</v>
      </c>
      <c r="B31" s="1">
        <v>739</v>
      </c>
      <c r="C31" s="1">
        <f t="shared" si="12"/>
        <v>0.33895817375390447</v>
      </c>
      <c r="D31" s="1"/>
      <c r="E31" s="1">
        <v>5324</v>
      </c>
      <c r="F31" s="1">
        <f t="shared" si="7"/>
        <v>1.450653529769187</v>
      </c>
      <c r="G31" s="1"/>
      <c r="H31" s="1">
        <v>861</v>
      </c>
      <c r="I31" s="1">
        <f t="shared" si="8"/>
        <v>0.6821314826258497</v>
      </c>
      <c r="J31" s="1"/>
      <c r="K31" s="1">
        <v>173</v>
      </c>
      <c r="L31" s="1">
        <v>1</v>
      </c>
      <c r="M31" s="1"/>
      <c r="N31" s="1">
        <v>4</v>
      </c>
      <c r="O31" s="1">
        <f>N31/$N$33*100</f>
        <v>0.13499831252109348</v>
      </c>
      <c r="P31" s="1"/>
      <c r="Q31" s="1">
        <f t="shared" si="13"/>
        <v>7101</v>
      </c>
      <c r="R31" s="1">
        <f t="shared" si="11"/>
        <v>0.9471283378237789</v>
      </c>
    </row>
    <row r="32" spans="1:18" ht="12.75">
      <c r="A32" s="38" t="s">
        <v>80</v>
      </c>
      <c r="B32" s="1">
        <v>5</v>
      </c>
      <c r="C32" s="1">
        <f t="shared" si="12"/>
        <v>0.002293357061934401</v>
      </c>
      <c r="D32" s="1"/>
      <c r="E32" s="1">
        <v>155</v>
      </c>
      <c r="F32" s="1">
        <f t="shared" si="7"/>
        <v>0.042233526880958674</v>
      </c>
      <c r="G32" s="1"/>
      <c r="H32" s="1">
        <v>27</v>
      </c>
      <c r="I32" s="1">
        <f t="shared" si="8"/>
        <v>0.02139088273042734</v>
      </c>
      <c r="J32" s="1"/>
      <c r="K32" s="1">
        <v>4</v>
      </c>
      <c r="L32" s="1">
        <f t="shared" si="9"/>
        <v>0.011259042418442312</v>
      </c>
      <c r="M32" s="1"/>
      <c r="N32" s="1">
        <v>0</v>
      </c>
      <c r="O32" s="1">
        <f>N32/$N$33*100</f>
        <v>0</v>
      </c>
      <c r="P32" s="1"/>
      <c r="Q32" s="1">
        <f t="shared" si="13"/>
        <v>191</v>
      </c>
      <c r="R32" s="1">
        <f t="shared" si="11"/>
        <v>0.025475498172699867</v>
      </c>
    </row>
    <row r="33" spans="1:18" ht="15.75" customHeight="1">
      <c r="A33" s="40" t="s">
        <v>2</v>
      </c>
      <c r="B33" s="31">
        <f>SUM(B22:B32)</f>
        <v>218021</v>
      </c>
      <c r="C33" s="31">
        <v>100</v>
      </c>
      <c r="D33" s="31"/>
      <c r="E33" s="31">
        <f>SUM(E22:E32)</f>
        <v>367007</v>
      </c>
      <c r="F33" s="31">
        <v>100</v>
      </c>
      <c r="G33" s="31"/>
      <c r="H33" s="31">
        <f>SUM(H22:H32)</f>
        <v>126222</v>
      </c>
      <c r="I33" s="31">
        <v>100</v>
      </c>
      <c r="J33" s="31"/>
      <c r="K33" s="31">
        <f>SUM(K22:K32)</f>
        <v>35527</v>
      </c>
      <c r="L33" s="31">
        <v>100</v>
      </c>
      <c r="M33" s="31"/>
      <c r="N33" s="31">
        <f>SUM(N22:N32)</f>
        <v>2963</v>
      </c>
      <c r="O33" s="31">
        <v>100</v>
      </c>
      <c r="P33" s="31"/>
      <c r="Q33" s="31">
        <f>SUM(Q22:Q32)</f>
        <v>749740</v>
      </c>
      <c r="R33" s="31">
        <v>100</v>
      </c>
    </row>
    <row r="34" spans="2:18" ht="24" customHeight="1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</sheetData>
  <mergeCells count="9">
    <mergeCell ref="A1:R1"/>
    <mergeCell ref="B4:O4"/>
    <mergeCell ref="Q4:R4"/>
    <mergeCell ref="B5:C5"/>
    <mergeCell ref="E5:F5"/>
    <mergeCell ref="H5:I5"/>
    <mergeCell ref="K5:L5"/>
    <mergeCell ref="N5:O5"/>
    <mergeCell ref="A3:R3"/>
  </mergeCells>
  <printOptions/>
  <pageMargins left="0.7874015748031497" right="0.3937007874015748" top="1.1811023622047245" bottom="0.1968503937007874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7"/>
  <sheetViews>
    <sheetView zoomScaleSheetLayoutView="100" workbookViewId="0" topLeftCell="A1">
      <selection activeCell="A3" sqref="A3:L3"/>
    </sheetView>
  </sheetViews>
  <sheetFormatPr defaultColWidth="9.140625" defaultRowHeight="12.75"/>
  <cols>
    <col min="1" max="1" width="24.140625" style="0" customWidth="1"/>
    <col min="2" max="2" width="7.57421875" style="0" customWidth="1"/>
    <col min="3" max="3" width="7.28125" style="2" customWidth="1"/>
    <col min="4" max="4" width="7.28125" style="0" customWidth="1"/>
    <col min="5" max="5" width="1.28515625" style="0" customWidth="1"/>
    <col min="6" max="8" width="7.28125" style="0" customWidth="1"/>
    <col min="9" max="9" width="1.421875" style="0" customWidth="1"/>
    <col min="10" max="12" width="7.28125" style="0" customWidth="1"/>
  </cols>
  <sheetData>
    <row r="1" spans="1:12" ht="27" customHeight="1">
      <c r="A1" s="92" t="s">
        <v>128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2.75" customHeight="1">
      <c r="A2" s="79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39.75" customHeight="1">
      <c r="A3" s="97" t="s">
        <v>129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7" ht="20.25" customHeight="1">
      <c r="A4" s="33"/>
      <c r="B4" s="112">
        <v>2003</v>
      </c>
      <c r="C4" s="112"/>
      <c r="D4" s="112"/>
      <c r="E4" s="72"/>
      <c r="F4" s="112">
        <v>2004</v>
      </c>
      <c r="G4" s="112"/>
      <c r="H4" s="112"/>
      <c r="I4" s="73"/>
      <c r="J4" s="112">
        <v>2005</v>
      </c>
      <c r="K4" s="112"/>
      <c r="L4" s="112"/>
      <c r="P4" s="4"/>
      <c r="Q4" s="74"/>
    </row>
    <row r="5" spans="1:17" ht="15.75" customHeight="1">
      <c r="A5" s="32"/>
      <c r="B5" s="24" t="s">
        <v>0</v>
      </c>
      <c r="C5" s="24" t="s">
        <v>1</v>
      </c>
      <c r="D5" s="24" t="s">
        <v>2</v>
      </c>
      <c r="E5" s="75"/>
      <c r="F5" s="24" t="s">
        <v>0</v>
      </c>
      <c r="G5" s="24" t="s">
        <v>1</v>
      </c>
      <c r="H5" s="24" t="s">
        <v>2</v>
      </c>
      <c r="I5" s="24"/>
      <c r="J5" s="24" t="s">
        <v>0</v>
      </c>
      <c r="K5" s="24" t="s">
        <v>1</v>
      </c>
      <c r="L5" s="24" t="s">
        <v>2</v>
      </c>
      <c r="P5" s="4"/>
      <c r="Q5" s="74"/>
    </row>
    <row r="6" spans="1:17" ht="27.75" customHeight="1">
      <c r="A6" s="25" t="s">
        <v>100</v>
      </c>
      <c r="B6" s="5"/>
      <c r="C6" s="1"/>
      <c r="D6" s="5"/>
      <c r="F6" s="5"/>
      <c r="G6" s="5"/>
      <c r="H6" s="10"/>
      <c r="I6" s="5"/>
      <c r="J6" s="1"/>
      <c r="K6" s="1"/>
      <c r="L6" s="10"/>
      <c r="Q6" s="1"/>
    </row>
    <row r="7" spans="1:17" ht="15" customHeight="1">
      <c r="A7" s="26" t="s">
        <v>4</v>
      </c>
      <c r="B7" s="1">
        <v>22066</v>
      </c>
      <c r="C7" s="1">
        <v>35673</v>
      </c>
      <c r="D7" s="1">
        <v>57739</v>
      </c>
      <c r="F7" s="1">
        <v>16410</v>
      </c>
      <c r="G7" s="1">
        <v>25119</v>
      </c>
      <c r="H7" s="1">
        <v>41529</v>
      </c>
      <c r="I7" s="5"/>
      <c r="J7" s="1">
        <v>11280</v>
      </c>
      <c r="K7" s="1">
        <v>16143</v>
      </c>
      <c r="L7" s="1">
        <v>27423</v>
      </c>
      <c r="Q7" s="1"/>
    </row>
    <row r="8" spans="1:17" ht="12.75" customHeight="1">
      <c r="A8" s="26" t="s">
        <v>112</v>
      </c>
      <c r="B8" s="26">
        <v>45</v>
      </c>
      <c r="C8" s="26">
        <v>79</v>
      </c>
      <c r="D8" s="26">
        <v>124</v>
      </c>
      <c r="F8" s="26">
        <v>29</v>
      </c>
      <c r="G8" s="26">
        <v>47</v>
      </c>
      <c r="H8" s="26">
        <v>76</v>
      </c>
      <c r="I8" s="5"/>
      <c r="J8" s="60">
        <v>19</v>
      </c>
      <c r="K8" s="60">
        <v>28</v>
      </c>
      <c r="L8" s="26">
        <v>47</v>
      </c>
      <c r="Q8" s="1"/>
    </row>
    <row r="9" spans="1:17" ht="12.75" customHeight="1">
      <c r="A9" s="26" t="s">
        <v>113</v>
      </c>
      <c r="B9" s="1">
        <v>2039</v>
      </c>
      <c r="C9" s="1">
        <v>2211</v>
      </c>
      <c r="D9" s="1">
        <v>2146</v>
      </c>
      <c r="F9" s="1">
        <v>1767</v>
      </c>
      <c r="G9" s="1">
        <v>1871</v>
      </c>
      <c r="H9" s="1">
        <v>1830</v>
      </c>
      <c r="I9" s="5"/>
      <c r="J9" s="1">
        <v>1669</v>
      </c>
      <c r="K9" s="1">
        <v>1741</v>
      </c>
      <c r="L9" s="1">
        <v>1712</v>
      </c>
      <c r="Q9" s="1"/>
    </row>
    <row r="10" spans="1:17" ht="30" customHeight="1">
      <c r="A10" s="25" t="s">
        <v>107</v>
      </c>
      <c r="B10" s="1"/>
      <c r="C10" s="26"/>
      <c r="D10" s="30"/>
      <c r="F10" s="26"/>
      <c r="G10" s="26"/>
      <c r="H10" s="30"/>
      <c r="I10" s="5"/>
      <c r="J10" s="26"/>
      <c r="K10" s="26"/>
      <c r="L10" s="28"/>
      <c r="Q10" s="1"/>
    </row>
    <row r="11" spans="1:17" ht="15.75" customHeight="1">
      <c r="A11" s="26" t="s">
        <v>4</v>
      </c>
      <c r="B11" s="1">
        <v>301315</v>
      </c>
      <c r="C11" s="1">
        <v>418921</v>
      </c>
      <c r="D11" s="1">
        <v>720236</v>
      </c>
      <c r="F11" s="1">
        <v>309584</v>
      </c>
      <c r="G11" s="1">
        <v>435063</v>
      </c>
      <c r="H11" s="1">
        <v>744647</v>
      </c>
      <c r="I11" s="5"/>
      <c r="J11" s="1">
        <v>310659</v>
      </c>
      <c r="K11" s="1">
        <v>439081</v>
      </c>
      <c r="L11" s="1">
        <v>749740</v>
      </c>
      <c r="Q11" s="1"/>
    </row>
    <row r="12" spans="1:17" ht="12.75">
      <c r="A12" s="26" t="s">
        <v>112</v>
      </c>
      <c r="B12" s="1">
        <v>2447</v>
      </c>
      <c r="C12" s="1">
        <v>2744</v>
      </c>
      <c r="D12" s="1">
        <v>5191</v>
      </c>
      <c r="F12" s="1">
        <v>2614</v>
      </c>
      <c r="G12" s="1">
        <v>3021</v>
      </c>
      <c r="H12" s="1">
        <v>5635</v>
      </c>
      <c r="I12" s="5"/>
      <c r="J12" s="1">
        <v>2718</v>
      </c>
      <c r="K12" s="1">
        <v>3193</v>
      </c>
      <c r="L12" s="1">
        <v>5911</v>
      </c>
      <c r="Q12" s="1"/>
    </row>
    <row r="13" spans="1:17" ht="12.75" customHeight="1">
      <c r="A13" s="26" t="s">
        <v>113</v>
      </c>
      <c r="B13" s="1">
        <v>8120</v>
      </c>
      <c r="C13" s="1">
        <v>6551</v>
      </c>
      <c r="D13" s="1">
        <v>7207</v>
      </c>
      <c r="F13" s="1">
        <v>8444</v>
      </c>
      <c r="G13" s="1">
        <v>6943</v>
      </c>
      <c r="H13" s="1">
        <v>7567</v>
      </c>
      <c r="I13" s="5"/>
      <c r="J13" s="1">
        <v>8749</v>
      </c>
      <c r="K13" s="1">
        <v>7272</v>
      </c>
      <c r="L13" s="1">
        <v>7884</v>
      </c>
      <c r="Q13" s="1"/>
    </row>
    <row r="14" spans="1:17" ht="30" customHeight="1">
      <c r="A14" s="25" t="s">
        <v>105</v>
      </c>
      <c r="B14" s="1"/>
      <c r="C14" s="1"/>
      <c r="D14" s="1"/>
      <c r="F14" s="1"/>
      <c r="G14" s="1"/>
      <c r="H14" s="30"/>
      <c r="I14" s="5"/>
      <c r="J14" s="1"/>
      <c r="K14" s="1"/>
      <c r="L14" s="26"/>
      <c r="Q14" s="1"/>
    </row>
    <row r="15" spans="1:17" ht="12.75" customHeight="1">
      <c r="A15" s="26" t="s">
        <v>4</v>
      </c>
      <c r="B15" s="61">
        <v>323381</v>
      </c>
      <c r="C15" s="61">
        <v>454594</v>
      </c>
      <c r="D15" s="1">
        <f>D7+D11</f>
        <v>777975</v>
      </c>
      <c r="E15" s="4"/>
      <c r="F15" s="61">
        <v>325994</v>
      </c>
      <c r="G15" s="61">
        <v>460182</v>
      </c>
      <c r="H15" s="1">
        <f>H7+H11</f>
        <v>786176</v>
      </c>
      <c r="I15" s="5"/>
      <c r="J15" s="1">
        <v>321939</v>
      </c>
      <c r="K15" s="1">
        <v>455224</v>
      </c>
      <c r="L15" s="1">
        <f>L7+L11</f>
        <v>777163</v>
      </c>
      <c r="Q15" s="1"/>
    </row>
    <row r="16" spans="1:17" ht="12.75" customHeight="1">
      <c r="A16" s="26" t="s">
        <v>112</v>
      </c>
      <c r="B16" s="1">
        <v>2492</v>
      </c>
      <c r="C16" s="1">
        <v>2823</v>
      </c>
      <c r="D16" s="1">
        <v>5315</v>
      </c>
      <c r="F16" s="1">
        <v>2643</v>
      </c>
      <c r="G16" s="1">
        <v>3068</v>
      </c>
      <c r="H16" s="1">
        <v>5711</v>
      </c>
      <c r="I16" s="5"/>
      <c r="J16" s="1">
        <v>2737</v>
      </c>
      <c r="K16" s="1">
        <v>3221</v>
      </c>
      <c r="L16" s="1">
        <v>5958</v>
      </c>
      <c r="Q16" s="1"/>
    </row>
    <row r="17" spans="1:17" ht="12.75" customHeight="1">
      <c r="A17" s="32" t="s">
        <v>113</v>
      </c>
      <c r="B17" s="31">
        <v>7706</v>
      </c>
      <c r="C17" s="31">
        <v>6210</v>
      </c>
      <c r="D17" s="31">
        <v>6832</v>
      </c>
      <c r="E17" s="75"/>
      <c r="F17" s="31">
        <v>8108</v>
      </c>
      <c r="G17" s="31">
        <v>6667</v>
      </c>
      <c r="H17" s="31">
        <v>7264</v>
      </c>
      <c r="I17" s="17"/>
      <c r="J17" s="31">
        <v>8502</v>
      </c>
      <c r="K17" s="31">
        <v>7076</v>
      </c>
      <c r="L17" s="31">
        <v>7666</v>
      </c>
      <c r="Q17" s="1"/>
    </row>
    <row r="18" ht="24" customHeight="1"/>
  </sheetData>
  <mergeCells count="5">
    <mergeCell ref="A1:L1"/>
    <mergeCell ref="B4:D4"/>
    <mergeCell ref="F4:H4"/>
    <mergeCell ref="J4:L4"/>
    <mergeCell ref="A3:L3"/>
  </mergeCells>
  <printOptions/>
  <pageMargins left="0.7874015748031497" right="0.1968503937007874" top="1.1811023622047245" bottom="0.1968503937007874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D17" sqref="D17"/>
    </sheetView>
  </sheetViews>
  <sheetFormatPr defaultColWidth="9.140625" defaultRowHeight="12.75"/>
  <cols>
    <col min="1" max="1" width="21.421875" style="0" customWidth="1"/>
    <col min="2" max="2" width="8.140625" style="0" customWidth="1"/>
    <col min="3" max="3" width="7.7109375" style="0" customWidth="1"/>
    <col min="4" max="4" width="3.7109375" style="0" customWidth="1"/>
    <col min="5" max="5" width="2.7109375" style="0" customWidth="1"/>
    <col min="6" max="6" width="7.7109375" style="0" customWidth="1"/>
    <col min="7" max="7" width="3.7109375" style="0" customWidth="1"/>
    <col min="8" max="8" width="2.7109375" style="0" customWidth="1"/>
    <col min="9" max="9" width="7.7109375" style="0" customWidth="1"/>
    <col min="10" max="10" width="3.8515625" style="0" customWidth="1"/>
  </cols>
  <sheetData>
    <row r="1" spans="1:11" ht="26.25" customHeight="1">
      <c r="A1" s="99" t="s">
        <v>130</v>
      </c>
      <c r="B1" s="114"/>
      <c r="C1" s="114"/>
      <c r="D1" s="114"/>
      <c r="E1" s="114"/>
      <c r="F1" s="114"/>
      <c r="G1" s="114"/>
      <c r="H1" s="114"/>
      <c r="I1" s="114"/>
      <c r="J1" s="98"/>
      <c r="K1" s="98"/>
    </row>
    <row r="2" spans="1:10" ht="12.75" customHeight="1">
      <c r="A2" s="77"/>
      <c r="B2" s="11"/>
      <c r="C2" s="11"/>
      <c r="D2" s="11"/>
      <c r="E2" s="11"/>
      <c r="F2" s="11"/>
      <c r="G2" s="11"/>
      <c r="H2" s="11"/>
      <c r="I2" s="11"/>
      <c r="J2" s="9"/>
    </row>
    <row r="3" spans="1:11" ht="25.5" customHeight="1">
      <c r="A3" s="97" t="s">
        <v>131</v>
      </c>
      <c r="B3" s="93"/>
      <c r="C3" s="93"/>
      <c r="D3" s="93"/>
      <c r="E3" s="93"/>
      <c r="F3" s="93"/>
      <c r="G3" s="93"/>
      <c r="H3" s="93"/>
      <c r="I3" s="93"/>
      <c r="J3" s="93"/>
      <c r="K3" s="98"/>
    </row>
    <row r="4" spans="1:10" ht="15.75" customHeight="1">
      <c r="A4" s="33" t="s">
        <v>22</v>
      </c>
      <c r="B4" s="51"/>
      <c r="C4" s="54" t="s">
        <v>0</v>
      </c>
      <c r="D4" s="54"/>
      <c r="E4" s="33"/>
      <c r="F4" s="54" t="s">
        <v>1</v>
      </c>
      <c r="G4" s="54"/>
      <c r="H4" s="33"/>
      <c r="I4" s="54" t="s">
        <v>8</v>
      </c>
      <c r="J4" s="54"/>
    </row>
    <row r="5" spans="1:10" ht="15.75" customHeight="1">
      <c r="A5" s="32"/>
      <c r="B5" s="52"/>
      <c r="C5" s="24" t="s">
        <v>18</v>
      </c>
      <c r="D5" s="24" t="s">
        <v>19</v>
      </c>
      <c r="E5" s="24"/>
      <c r="F5" s="24" t="s">
        <v>18</v>
      </c>
      <c r="G5" s="24" t="s">
        <v>19</v>
      </c>
      <c r="H5" s="24"/>
      <c r="I5" s="24" t="s">
        <v>18</v>
      </c>
      <c r="J5" s="24" t="s">
        <v>19</v>
      </c>
    </row>
    <row r="6" spans="1:10" ht="16.5" customHeight="1">
      <c r="A6" s="27" t="s">
        <v>13</v>
      </c>
      <c r="B6" s="30"/>
      <c r="C6" s="28"/>
      <c r="D6" s="28"/>
      <c r="E6" s="28"/>
      <c r="F6" s="28"/>
      <c r="G6" s="28"/>
      <c r="H6" s="28"/>
      <c r="I6" s="28"/>
      <c r="J6" s="28"/>
    </row>
    <row r="7" spans="1:10" ht="15.75" customHeight="1">
      <c r="A7" s="46" t="s">
        <v>28</v>
      </c>
      <c r="B7" s="30"/>
      <c r="C7" s="1">
        <v>4569</v>
      </c>
      <c r="D7" s="1">
        <v>41</v>
      </c>
      <c r="E7" s="1"/>
      <c r="F7" s="1">
        <v>5742</v>
      </c>
      <c r="G7" s="1">
        <f aca="true" t="shared" si="0" ref="G7:G13">(F7/$F$22)*100</f>
        <v>35.56959672923249</v>
      </c>
      <c r="H7" s="1"/>
      <c r="I7" s="1">
        <f aca="true" t="shared" si="1" ref="I7:I20">C7+F7</f>
        <v>10311</v>
      </c>
      <c r="J7" s="1">
        <f aca="true" t="shared" si="2" ref="J7:J21">(I7/$I$22)*100</f>
        <v>37.59982496444591</v>
      </c>
    </row>
    <row r="8" spans="1:10" ht="11.25" customHeight="1">
      <c r="A8" s="35" t="s">
        <v>27</v>
      </c>
      <c r="B8" s="30"/>
      <c r="C8" s="1">
        <v>2628</v>
      </c>
      <c r="D8" s="1">
        <v>23</v>
      </c>
      <c r="E8" s="1"/>
      <c r="F8" s="1">
        <v>4223</v>
      </c>
      <c r="G8" s="1">
        <f t="shared" si="0"/>
        <v>26.15994548720808</v>
      </c>
      <c r="H8" s="1"/>
      <c r="I8" s="1">
        <f t="shared" si="1"/>
        <v>6851</v>
      </c>
      <c r="J8" s="1">
        <f t="shared" si="2"/>
        <v>24.98267877329249</v>
      </c>
    </row>
    <row r="9" spans="1:10" ht="11.25" customHeight="1">
      <c r="A9" s="35" t="s">
        <v>23</v>
      </c>
      <c r="B9" s="30"/>
      <c r="C9" s="1">
        <v>1928</v>
      </c>
      <c r="D9" s="1">
        <f aca="true" t="shared" si="3" ref="D9:D16">(C9/$C$22)*100</f>
        <v>17.092198581560282</v>
      </c>
      <c r="E9" s="1"/>
      <c r="F9" s="1">
        <v>3056</v>
      </c>
      <c r="G9" s="1">
        <f t="shared" si="0"/>
        <v>18.930805922071485</v>
      </c>
      <c r="H9" s="1"/>
      <c r="I9" s="1">
        <f t="shared" si="1"/>
        <v>4984</v>
      </c>
      <c r="J9" s="1">
        <f t="shared" si="2"/>
        <v>18.17452503373081</v>
      </c>
    </row>
    <row r="10" spans="1:10" ht="11.25" customHeight="1">
      <c r="A10" s="35" t="s">
        <v>24</v>
      </c>
      <c r="B10" s="30"/>
      <c r="C10" s="1">
        <v>1087</v>
      </c>
      <c r="D10" s="1">
        <f t="shared" si="3"/>
        <v>9.636524822695035</v>
      </c>
      <c r="E10" s="1"/>
      <c r="F10" s="1">
        <v>1678</v>
      </c>
      <c r="G10" s="1">
        <f t="shared" si="0"/>
        <v>10.394598277891347</v>
      </c>
      <c r="H10" s="1"/>
      <c r="I10" s="1">
        <f t="shared" si="1"/>
        <v>2765</v>
      </c>
      <c r="J10" s="1">
        <f t="shared" si="2"/>
        <v>10.082777230791672</v>
      </c>
    </row>
    <row r="11" spans="1:10" ht="11.25" customHeight="1">
      <c r="A11" s="35" t="s">
        <v>29</v>
      </c>
      <c r="B11" s="30"/>
      <c r="C11" s="1">
        <v>518</v>
      </c>
      <c r="D11" s="1">
        <f t="shared" si="3"/>
        <v>4.592198581560283</v>
      </c>
      <c r="E11" s="1"/>
      <c r="F11" s="1">
        <v>738</v>
      </c>
      <c r="G11" s="1">
        <f t="shared" si="0"/>
        <v>4.571640958929566</v>
      </c>
      <c r="H11" s="1"/>
      <c r="I11" s="1">
        <f t="shared" si="1"/>
        <v>1256</v>
      </c>
      <c r="J11" s="1">
        <f t="shared" si="2"/>
        <v>4.580096998869562</v>
      </c>
    </row>
    <row r="12" spans="1:10" ht="11.25" customHeight="1">
      <c r="A12" s="35" t="s">
        <v>30</v>
      </c>
      <c r="B12" s="30"/>
      <c r="C12" s="1">
        <v>270</v>
      </c>
      <c r="D12" s="1">
        <f t="shared" si="3"/>
        <v>2.393617021276596</v>
      </c>
      <c r="E12" s="1"/>
      <c r="F12" s="1">
        <v>330</v>
      </c>
      <c r="G12" s="1">
        <f t="shared" si="0"/>
        <v>2.0442296970823266</v>
      </c>
      <c r="H12" s="1"/>
      <c r="I12" s="1">
        <f t="shared" si="1"/>
        <v>600</v>
      </c>
      <c r="J12" s="1">
        <f t="shared" si="2"/>
        <v>2.1879444262115744</v>
      </c>
    </row>
    <row r="13" spans="1:10" ht="11.25" customHeight="1">
      <c r="A13" s="35" t="s">
        <v>31</v>
      </c>
      <c r="B13" s="30"/>
      <c r="C13" s="1">
        <v>115</v>
      </c>
      <c r="D13" s="1">
        <f t="shared" si="3"/>
        <v>1.019503546099291</v>
      </c>
      <c r="E13" s="1"/>
      <c r="F13" s="1">
        <v>164</v>
      </c>
      <c r="G13" s="1">
        <f t="shared" si="0"/>
        <v>1.0159202130954594</v>
      </c>
      <c r="H13" s="1"/>
      <c r="I13" s="1">
        <f t="shared" si="1"/>
        <v>279</v>
      </c>
      <c r="J13" s="1">
        <f t="shared" si="2"/>
        <v>1.0173941581883819</v>
      </c>
    </row>
    <row r="14" spans="1:10" ht="11.25" customHeight="1">
      <c r="A14" s="35" t="s">
        <v>32</v>
      </c>
      <c r="B14" s="30"/>
      <c r="C14" s="1">
        <v>61</v>
      </c>
      <c r="D14" s="1">
        <f t="shared" si="3"/>
        <v>0.5407801418439716</v>
      </c>
      <c r="E14" s="1"/>
      <c r="F14" s="1">
        <v>88</v>
      </c>
      <c r="G14" s="1">
        <f aca="true" t="shared" si="4" ref="G14:G21">(F14/$F$22)*100</f>
        <v>0.5451279192219538</v>
      </c>
      <c r="H14" s="1"/>
      <c r="I14" s="1">
        <f t="shared" si="1"/>
        <v>149</v>
      </c>
      <c r="J14" s="1">
        <f t="shared" si="2"/>
        <v>0.5433395325092076</v>
      </c>
    </row>
    <row r="15" spans="1:10" ht="11.25" customHeight="1">
      <c r="A15" s="35" t="s">
        <v>33</v>
      </c>
      <c r="B15" s="30"/>
      <c r="C15" s="1">
        <v>36</v>
      </c>
      <c r="D15" s="1">
        <f t="shared" si="3"/>
        <v>0.3191489361702127</v>
      </c>
      <c r="E15" s="1"/>
      <c r="F15" s="1">
        <v>45</v>
      </c>
      <c r="G15" s="1">
        <v>0</v>
      </c>
      <c r="H15" s="1"/>
      <c r="I15" s="1">
        <f t="shared" si="1"/>
        <v>81</v>
      </c>
      <c r="J15" s="1">
        <f t="shared" si="2"/>
        <v>0.29537249753856254</v>
      </c>
    </row>
    <row r="16" spans="1:10" ht="11.25" customHeight="1">
      <c r="A16" s="35" t="s">
        <v>34</v>
      </c>
      <c r="B16" s="30"/>
      <c r="C16" s="1">
        <v>23</v>
      </c>
      <c r="D16" s="1">
        <f t="shared" si="3"/>
        <v>0.20390070921985815</v>
      </c>
      <c r="E16" s="1"/>
      <c r="F16" s="1">
        <v>28</v>
      </c>
      <c r="G16" s="1">
        <f t="shared" si="4"/>
        <v>0.17344979247971257</v>
      </c>
      <c r="H16" s="1"/>
      <c r="I16" s="1">
        <f t="shared" si="1"/>
        <v>51</v>
      </c>
      <c r="J16" s="1">
        <f t="shared" si="2"/>
        <v>0.18597527622798382</v>
      </c>
    </row>
    <row r="17" spans="1:10" ht="11.25" customHeight="1">
      <c r="A17" s="35" t="s">
        <v>25</v>
      </c>
      <c r="B17" s="30"/>
      <c r="C17" s="1">
        <v>33</v>
      </c>
      <c r="D17" s="1">
        <v>0</v>
      </c>
      <c r="E17" s="1"/>
      <c r="F17" s="1">
        <v>36</v>
      </c>
      <c r="G17" s="1">
        <f t="shared" si="4"/>
        <v>0.22300687604534472</v>
      </c>
      <c r="H17" s="1"/>
      <c r="I17" s="1">
        <f t="shared" si="1"/>
        <v>69</v>
      </c>
      <c r="J17" s="1">
        <f t="shared" si="2"/>
        <v>0.25161360901433105</v>
      </c>
    </row>
    <row r="18" spans="1:10" ht="11.25" customHeight="1">
      <c r="A18" s="35" t="s">
        <v>26</v>
      </c>
      <c r="B18" s="30"/>
      <c r="C18" s="1">
        <v>5</v>
      </c>
      <c r="D18" s="1">
        <f>(C18/$C$22)*100</f>
        <v>0.044326241134751775</v>
      </c>
      <c r="E18" s="1"/>
      <c r="F18" s="1">
        <v>6</v>
      </c>
      <c r="G18" s="1">
        <f t="shared" si="4"/>
        <v>0.03716781267422412</v>
      </c>
      <c r="H18" s="1"/>
      <c r="I18" s="1">
        <f t="shared" si="1"/>
        <v>11</v>
      </c>
      <c r="J18" s="1">
        <f t="shared" si="2"/>
        <v>0.04011231448054552</v>
      </c>
    </row>
    <row r="19" spans="1:10" ht="11.25" customHeight="1">
      <c r="A19" s="35" t="s">
        <v>98</v>
      </c>
      <c r="B19" s="30"/>
      <c r="C19" s="1">
        <v>0</v>
      </c>
      <c r="D19" s="1">
        <f>(C19/$C$22)*100</f>
        <v>0</v>
      </c>
      <c r="E19" s="1"/>
      <c r="F19" s="1">
        <v>6</v>
      </c>
      <c r="G19" s="1">
        <f t="shared" si="4"/>
        <v>0.03716781267422412</v>
      </c>
      <c r="H19" s="1"/>
      <c r="I19" s="1">
        <f t="shared" si="1"/>
        <v>6</v>
      </c>
      <c r="J19" s="1">
        <f t="shared" si="2"/>
        <v>0.02187944426211574</v>
      </c>
    </row>
    <row r="20" spans="1:10" ht="11.25" customHeight="1">
      <c r="A20" s="35" t="s">
        <v>81</v>
      </c>
      <c r="B20" s="30"/>
      <c r="C20" s="1">
        <v>6</v>
      </c>
      <c r="D20" s="1">
        <f>(C20/$C$22)*100</f>
        <v>0.05319148936170213</v>
      </c>
      <c r="E20" s="1"/>
      <c r="F20" s="1">
        <v>2</v>
      </c>
      <c r="G20" s="1">
        <f t="shared" si="4"/>
        <v>0.012389270891408042</v>
      </c>
      <c r="H20" s="1"/>
      <c r="I20" s="1">
        <f t="shared" si="1"/>
        <v>8</v>
      </c>
      <c r="J20" s="1">
        <f t="shared" si="2"/>
        <v>0.029172592349487655</v>
      </c>
    </row>
    <row r="21" spans="1:10" ht="11.25" customHeight="1">
      <c r="A21" s="35" t="s">
        <v>82</v>
      </c>
      <c r="B21" s="30"/>
      <c r="C21" s="1">
        <v>1</v>
      </c>
      <c r="D21" s="1">
        <f>(C21/$C$22)*100</f>
        <v>0.008865248226950355</v>
      </c>
      <c r="E21" s="1"/>
      <c r="F21" s="1">
        <v>1</v>
      </c>
      <c r="G21" s="1">
        <f t="shared" si="4"/>
        <v>0.006194635445704021</v>
      </c>
      <c r="H21" s="1"/>
      <c r="I21" s="1">
        <f>C21+F21</f>
        <v>2</v>
      </c>
      <c r="J21" s="1">
        <f t="shared" si="2"/>
        <v>0.007293148087371914</v>
      </c>
    </row>
    <row r="22" spans="1:10" ht="15.75" customHeight="1">
      <c r="A22" s="47" t="s">
        <v>2</v>
      </c>
      <c r="B22" s="30"/>
      <c r="C22" s="1">
        <f>SUM(C7:C21)</f>
        <v>11280</v>
      </c>
      <c r="D22" s="1">
        <v>100</v>
      </c>
      <c r="E22" s="1"/>
      <c r="F22" s="1">
        <f>SUM(F7:F21)</f>
        <v>16143</v>
      </c>
      <c r="G22" s="1">
        <v>100</v>
      </c>
      <c r="H22" s="1"/>
      <c r="I22" s="1">
        <f>SUM(I7:I21)</f>
        <v>27423</v>
      </c>
      <c r="J22" s="1">
        <f>SUM(J7:J21)</f>
        <v>100</v>
      </c>
    </row>
    <row r="23" spans="1:10" ht="16.5" customHeight="1">
      <c r="A23" s="63" t="s">
        <v>15</v>
      </c>
      <c r="B23" s="30"/>
      <c r="C23" s="1"/>
      <c r="D23" s="1"/>
      <c r="E23" s="1"/>
      <c r="F23" s="1"/>
      <c r="G23" s="1"/>
      <c r="H23" s="1"/>
      <c r="I23" s="1"/>
      <c r="J23" s="1"/>
    </row>
    <row r="24" spans="1:10" ht="15" customHeight="1">
      <c r="A24" s="46" t="s">
        <v>28</v>
      </c>
      <c r="B24" s="30"/>
      <c r="C24" s="1">
        <v>35882</v>
      </c>
      <c r="D24" s="1">
        <f aca="true" t="shared" si="5" ref="D24:D33">(C24/$C$39)*100</f>
        <v>11.550285039223072</v>
      </c>
      <c r="E24" s="1"/>
      <c r="F24" s="1">
        <v>37831</v>
      </c>
      <c r="G24" s="1">
        <f aca="true" t="shared" si="6" ref="G24:G38">(F24/$F$39)*100</f>
        <v>8.615950132207953</v>
      </c>
      <c r="H24" s="1"/>
      <c r="I24" s="1">
        <f aca="true" t="shared" si="7" ref="I24:I38">C24+F24</f>
        <v>73713</v>
      </c>
      <c r="J24" s="1">
        <f aca="true" t="shared" si="8" ref="J24:J38">(I24/$I$39)*100</f>
        <v>9.831808360231548</v>
      </c>
    </row>
    <row r="25" spans="1:10" ht="11.25" customHeight="1">
      <c r="A25" s="35" t="s">
        <v>27</v>
      </c>
      <c r="B25" s="30"/>
      <c r="C25" s="1">
        <v>13563</v>
      </c>
      <c r="D25" s="1">
        <f t="shared" si="5"/>
        <v>4.365880273869419</v>
      </c>
      <c r="E25" s="1"/>
      <c r="F25" s="1">
        <v>20444</v>
      </c>
      <c r="G25" s="1">
        <f t="shared" si="6"/>
        <v>4.656088512142407</v>
      </c>
      <c r="H25" s="1"/>
      <c r="I25" s="1">
        <f>C25+F25</f>
        <v>34007</v>
      </c>
      <c r="J25" s="1">
        <f t="shared" si="8"/>
        <v>4.535839090884839</v>
      </c>
    </row>
    <row r="26" spans="1:10" ht="11.25" customHeight="1">
      <c r="A26" s="35" t="s">
        <v>23</v>
      </c>
      <c r="B26" s="30"/>
      <c r="C26" s="1">
        <v>12126</v>
      </c>
      <c r="D26" s="1">
        <f t="shared" si="5"/>
        <v>3.903315210568501</v>
      </c>
      <c r="E26" s="1"/>
      <c r="F26" s="1">
        <v>18673</v>
      </c>
      <c r="G26" s="1">
        <f t="shared" si="6"/>
        <v>4.252746076464251</v>
      </c>
      <c r="H26" s="1"/>
      <c r="I26" s="1">
        <f t="shared" si="7"/>
        <v>30799</v>
      </c>
      <c r="J26" s="1">
        <f t="shared" si="8"/>
        <v>4.10795742524075</v>
      </c>
    </row>
    <row r="27" spans="1:10" ht="11.25" customHeight="1">
      <c r="A27" s="35" t="s">
        <v>24</v>
      </c>
      <c r="B27" s="30"/>
      <c r="C27" s="1">
        <v>14013</v>
      </c>
      <c r="D27" s="1">
        <v>4</v>
      </c>
      <c r="E27" s="1"/>
      <c r="F27" s="1">
        <v>23410</v>
      </c>
      <c r="G27" s="1">
        <f t="shared" si="6"/>
        <v>5.33159029882869</v>
      </c>
      <c r="H27" s="1"/>
      <c r="I27" s="1">
        <f t="shared" si="7"/>
        <v>37423</v>
      </c>
      <c r="J27" s="1">
        <f t="shared" si="8"/>
        <v>4.991463707418572</v>
      </c>
    </row>
    <row r="28" spans="1:10" ht="11.25" customHeight="1">
      <c r="A28" s="35" t="s">
        <v>29</v>
      </c>
      <c r="B28" s="30"/>
      <c r="C28" s="1">
        <v>13091</v>
      </c>
      <c r="D28" s="1">
        <f t="shared" si="5"/>
        <v>4.21394519392646</v>
      </c>
      <c r="E28" s="1"/>
      <c r="F28" s="1">
        <v>26800</v>
      </c>
      <c r="G28" s="1">
        <f t="shared" si="6"/>
        <v>6.103657411730409</v>
      </c>
      <c r="H28" s="1"/>
      <c r="I28" s="1">
        <f t="shared" si="7"/>
        <v>39891</v>
      </c>
      <c r="J28" s="1">
        <f t="shared" si="8"/>
        <v>5.320644490089898</v>
      </c>
    </row>
    <row r="29" spans="1:10" ht="11.25" customHeight="1">
      <c r="A29" s="35" t="s">
        <v>30</v>
      </c>
      <c r="B29" s="30"/>
      <c r="C29" s="1">
        <v>18042</v>
      </c>
      <c r="D29" s="1">
        <f t="shared" si="5"/>
        <v>5.807654051548482</v>
      </c>
      <c r="E29" s="1"/>
      <c r="F29" s="1">
        <v>38123</v>
      </c>
      <c r="G29" s="1">
        <f t="shared" si="6"/>
        <v>8.682452668186508</v>
      </c>
      <c r="H29" s="1"/>
      <c r="I29" s="1">
        <f t="shared" si="7"/>
        <v>56165</v>
      </c>
      <c r="J29" s="1">
        <f t="shared" si="8"/>
        <v>7.491263638061195</v>
      </c>
    </row>
    <row r="30" spans="1:10" ht="11.25" customHeight="1">
      <c r="A30" s="35" t="s">
        <v>31</v>
      </c>
      <c r="B30" s="30"/>
      <c r="C30" s="1">
        <v>17010</v>
      </c>
      <c r="D30" s="1">
        <f t="shared" si="5"/>
        <v>5.475457012351163</v>
      </c>
      <c r="E30" s="1"/>
      <c r="F30" s="1">
        <v>40369</v>
      </c>
      <c r="G30" s="1">
        <f t="shared" si="6"/>
        <v>9.193975599035257</v>
      </c>
      <c r="H30" s="1"/>
      <c r="I30" s="1">
        <f t="shared" si="7"/>
        <v>57379</v>
      </c>
      <c r="J30" s="1">
        <f t="shared" si="8"/>
        <v>7.653186437965161</v>
      </c>
    </row>
    <row r="31" spans="1:10" ht="11.25" customHeight="1">
      <c r="A31" s="35" t="s">
        <v>32</v>
      </c>
      <c r="B31" s="30"/>
      <c r="C31" s="1">
        <v>20416</v>
      </c>
      <c r="D31" s="1">
        <f t="shared" si="5"/>
        <v>6.571836000244641</v>
      </c>
      <c r="E31" s="1"/>
      <c r="F31" s="1">
        <v>45498</v>
      </c>
      <c r="G31" s="1">
        <f t="shared" si="6"/>
        <v>10.362097198466797</v>
      </c>
      <c r="H31" s="1"/>
      <c r="I31" s="1">
        <f t="shared" si="7"/>
        <v>65914</v>
      </c>
      <c r="J31" s="1">
        <f t="shared" si="8"/>
        <v>8.791581081441567</v>
      </c>
    </row>
    <row r="32" spans="1:10" ht="11.25" customHeight="1">
      <c r="A32" s="35" t="s">
        <v>33</v>
      </c>
      <c r="B32" s="30"/>
      <c r="C32" s="1">
        <v>22644</v>
      </c>
      <c r="D32" s="1">
        <v>7</v>
      </c>
      <c r="E32" s="1"/>
      <c r="F32" s="1">
        <v>47588</v>
      </c>
      <c r="G32" s="1">
        <f t="shared" si="6"/>
        <v>10.838091377217415</v>
      </c>
      <c r="H32" s="1"/>
      <c r="I32" s="1">
        <f t="shared" si="7"/>
        <v>70232</v>
      </c>
      <c r="J32" s="1">
        <f t="shared" si="8"/>
        <v>9.367514071544802</v>
      </c>
    </row>
    <row r="33" spans="1:10" ht="11.25" customHeight="1">
      <c r="A33" s="35" t="s">
        <v>34</v>
      </c>
      <c r="B33" s="30"/>
      <c r="C33" s="1">
        <v>24956</v>
      </c>
      <c r="D33" s="1">
        <f t="shared" si="5"/>
        <v>8.033245455628196</v>
      </c>
      <c r="E33" s="1"/>
      <c r="F33" s="1">
        <v>42656</v>
      </c>
      <c r="G33" s="1">
        <f t="shared" si="6"/>
        <v>9.714836214730312</v>
      </c>
      <c r="H33" s="1"/>
      <c r="I33" s="1">
        <f t="shared" si="7"/>
        <v>67612</v>
      </c>
      <c r="J33" s="1">
        <f t="shared" si="8"/>
        <v>9.018059593992584</v>
      </c>
    </row>
    <row r="34" spans="1:10" ht="11.25" customHeight="1">
      <c r="A34" s="35" t="s">
        <v>25</v>
      </c>
      <c r="B34" s="30"/>
      <c r="C34" s="1">
        <v>78223</v>
      </c>
      <c r="D34" s="1">
        <f>(C34/$C$39)*100</f>
        <v>25.17969864063169</v>
      </c>
      <c r="E34" s="1"/>
      <c r="F34" s="1">
        <v>79388</v>
      </c>
      <c r="G34" s="1">
        <v>18</v>
      </c>
      <c r="H34" s="1"/>
      <c r="I34" s="1">
        <f t="shared" si="7"/>
        <v>157611</v>
      </c>
      <c r="J34" s="1">
        <f t="shared" si="8"/>
        <v>21.022087657054445</v>
      </c>
    </row>
    <row r="35" spans="1:10" ht="11.25" customHeight="1">
      <c r="A35" s="35" t="s">
        <v>26</v>
      </c>
      <c r="B35" s="30"/>
      <c r="C35" s="1">
        <v>27019</v>
      </c>
      <c r="D35" s="1">
        <f>(C35/$C$39)*100</f>
        <v>8.697317637667023</v>
      </c>
      <c r="E35" s="1"/>
      <c r="F35" s="1">
        <v>12960</v>
      </c>
      <c r="G35" s="1">
        <v>3</v>
      </c>
      <c r="H35" s="1"/>
      <c r="I35" s="1">
        <f t="shared" si="7"/>
        <v>39979</v>
      </c>
      <c r="J35" s="1">
        <f t="shared" si="8"/>
        <v>5.332381892389361</v>
      </c>
    </row>
    <row r="36" spans="1:11" ht="11.25" customHeight="1">
      <c r="A36" s="35" t="s">
        <v>98</v>
      </c>
      <c r="B36" s="30"/>
      <c r="C36" s="1">
        <v>8250</v>
      </c>
      <c r="D36" s="1">
        <f>(C36/$C$39)*100</f>
        <v>2.6556449354436857</v>
      </c>
      <c r="E36" s="1"/>
      <c r="F36" s="1">
        <v>3302</v>
      </c>
      <c r="G36" s="1">
        <f t="shared" si="6"/>
        <v>0.7520252527437989</v>
      </c>
      <c r="H36" s="1"/>
      <c r="I36" s="1">
        <f t="shared" si="7"/>
        <v>11552</v>
      </c>
      <c r="J36" s="1">
        <v>2</v>
      </c>
      <c r="K36" s="3"/>
    </row>
    <row r="37" spans="1:11" ht="11.25" customHeight="1">
      <c r="A37" s="35" t="s">
        <v>99</v>
      </c>
      <c r="B37" s="30"/>
      <c r="C37" s="1">
        <v>5155</v>
      </c>
      <c r="D37" s="1">
        <f>(C37/$C$39)*100</f>
        <v>1.6593757142075394</v>
      </c>
      <c r="E37" s="1"/>
      <c r="F37" s="1">
        <v>1937</v>
      </c>
      <c r="G37" s="1">
        <f t="shared" si="6"/>
        <v>0.44114867188514195</v>
      </c>
      <c r="H37" s="1"/>
      <c r="I37" s="1">
        <f t="shared" si="7"/>
        <v>7092</v>
      </c>
      <c r="J37" s="1">
        <f t="shared" si="8"/>
        <v>0.9459279216795156</v>
      </c>
      <c r="K37" s="3"/>
    </row>
    <row r="38" spans="1:10" ht="11.25" customHeight="1">
      <c r="A38" s="35" t="s">
        <v>82</v>
      </c>
      <c r="B38" s="30"/>
      <c r="C38" s="1">
        <v>269</v>
      </c>
      <c r="D38" s="1">
        <f>(C38/$C$39)*100</f>
        <v>0.08659011971325473</v>
      </c>
      <c r="E38" s="1"/>
      <c r="F38" s="1">
        <v>102</v>
      </c>
      <c r="G38" s="1">
        <f t="shared" si="6"/>
        <v>0.02323033791031723</v>
      </c>
      <c r="H38" s="1"/>
      <c r="I38" s="1">
        <f t="shared" si="7"/>
        <v>371</v>
      </c>
      <c r="J38" s="1">
        <f t="shared" si="8"/>
        <v>0.04948382105796676</v>
      </c>
    </row>
    <row r="39" spans="1:10" ht="15" customHeight="1">
      <c r="A39" s="47" t="s">
        <v>2</v>
      </c>
      <c r="B39" s="30"/>
      <c r="C39" s="1">
        <f>SUM(C24:C38)</f>
        <v>310659</v>
      </c>
      <c r="D39" s="1">
        <v>100</v>
      </c>
      <c r="E39" s="1"/>
      <c r="F39" s="1">
        <f>SUM(F24:F38)</f>
        <v>439081</v>
      </c>
      <c r="G39" s="1">
        <v>100</v>
      </c>
      <c r="H39" s="1"/>
      <c r="I39" s="1">
        <f>SUM(I24:I38)</f>
        <v>749740</v>
      </c>
      <c r="J39" s="1">
        <v>100</v>
      </c>
    </row>
    <row r="40" spans="1:10" ht="16.5" customHeight="1">
      <c r="A40" s="113" t="s">
        <v>16</v>
      </c>
      <c r="B40" s="98"/>
      <c r="C40" s="1"/>
      <c r="D40" s="1"/>
      <c r="E40" s="1"/>
      <c r="F40" s="1"/>
      <c r="G40" s="1"/>
      <c r="H40" s="1"/>
      <c r="I40" s="1"/>
      <c r="J40" s="1"/>
    </row>
    <row r="41" spans="1:10" ht="15" customHeight="1">
      <c r="A41" s="46" t="s">
        <v>28</v>
      </c>
      <c r="B41" s="30"/>
      <c r="C41" s="1">
        <f aca="true" t="shared" si="9" ref="C41:C55">C7+C24</f>
        <v>40451</v>
      </c>
      <c r="D41" s="1">
        <f aca="true" t="shared" si="10" ref="D41:D55">(C41/$C$56)*100</f>
        <v>12.564802648949025</v>
      </c>
      <c r="E41" s="1"/>
      <c r="F41" s="1">
        <f aca="true" t="shared" si="11" ref="F41:F55">F7+F24</f>
        <v>43573</v>
      </c>
      <c r="G41" s="1">
        <f aca="true" t="shared" si="12" ref="G41:G55">(F41/$F$56)*100</f>
        <v>9.571771259863276</v>
      </c>
      <c r="H41" s="1"/>
      <c r="I41" s="1">
        <f>F41+C41</f>
        <v>84024</v>
      </c>
      <c r="J41" s="1">
        <f aca="true" t="shared" si="13" ref="J41:J49">(I41/$I$56)*100</f>
        <v>10.811631536756124</v>
      </c>
    </row>
    <row r="42" spans="1:10" ht="11.25" customHeight="1">
      <c r="A42" s="35" t="s">
        <v>27</v>
      </c>
      <c r="B42" s="30"/>
      <c r="C42" s="1">
        <f t="shared" si="9"/>
        <v>16191</v>
      </c>
      <c r="D42" s="1">
        <f t="shared" si="10"/>
        <v>5.0292136087892425</v>
      </c>
      <c r="E42" s="1"/>
      <c r="F42" s="1">
        <f t="shared" si="11"/>
        <v>24667</v>
      </c>
      <c r="G42" s="1">
        <f t="shared" si="12"/>
        <v>5.418651037730875</v>
      </c>
      <c r="H42" s="1"/>
      <c r="I42" s="1">
        <f aca="true" t="shared" si="14" ref="I42:I55">F42+C42</f>
        <v>40858</v>
      </c>
      <c r="J42" s="1">
        <f t="shared" si="13"/>
        <v>5.257326970017873</v>
      </c>
    </row>
    <row r="43" spans="1:10" ht="11.25" customHeight="1">
      <c r="A43" s="35" t="s">
        <v>23</v>
      </c>
      <c r="B43" s="30"/>
      <c r="C43" s="1">
        <f t="shared" si="9"/>
        <v>14054</v>
      </c>
      <c r="D43" s="1">
        <f t="shared" si="10"/>
        <v>4.3654232634132555</v>
      </c>
      <c r="E43" s="1"/>
      <c r="F43" s="1">
        <f t="shared" si="11"/>
        <v>21729</v>
      </c>
      <c r="G43" s="1">
        <f t="shared" si="12"/>
        <v>4.773254485703742</v>
      </c>
      <c r="H43" s="1"/>
      <c r="I43" s="1">
        <f t="shared" si="14"/>
        <v>35783</v>
      </c>
      <c r="J43" s="1">
        <f t="shared" si="13"/>
        <v>4.604310807385324</v>
      </c>
    </row>
    <row r="44" spans="1:10" ht="11.25" customHeight="1">
      <c r="A44" s="35" t="s">
        <v>24</v>
      </c>
      <c r="B44" s="30"/>
      <c r="C44" s="1">
        <f t="shared" si="9"/>
        <v>15100</v>
      </c>
      <c r="D44" s="1">
        <f t="shared" si="10"/>
        <v>4.690329534477028</v>
      </c>
      <c r="E44" s="1"/>
      <c r="F44" s="1">
        <f t="shared" si="11"/>
        <v>25088</v>
      </c>
      <c r="G44" s="1">
        <f t="shared" si="12"/>
        <v>5.5111329806864315</v>
      </c>
      <c r="H44" s="1"/>
      <c r="I44" s="1">
        <f t="shared" si="14"/>
        <v>40188</v>
      </c>
      <c r="J44" s="1">
        <v>5</v>
      </c>
    </row>
    <row r="45" spans="1:10" ht="11.25" customHeight="1">
      <c r="A45" s="35" t="s">
        <v>29</v>
      </c>
      <c r="B45" s="30"/>
      <c r="C45" s="1">
        <f t="shared" si="9"/>
        <v>13609</v>
      </c>
      <c r="D45" s="1">
        <f t="shared" si="10"/>
        <v>4.227198320178668</v>
      </c>
      <c r="E45" s="1"/>
      <c r="F45" s="1">
        <f t="shared" si="11"/>
        <v>27538</v>
      </c>
      <c r="G45" s="1">
        <f t="shared" si="12"/>
        <v>6.049329560831591</v>
      </c>
      <c r="H45" s="1"/>
      <c r="I45" s="1">
        <f t="shared" si="14"/>
        <v>41147</v>
      </c>
      <c r="J45" s="1">
        <f t="shared" si="13"/>
        <v>5.294513506175667</v>
      </c>
    </row>
    <row r="46" spans="1:10" ht="11.25" customHeight="1">
      <c r="A46" s="35" t="s">
        <v>30</v>
      </c>
      <c r="B46" s="30"/>
      <c r="C46" s="1">
        <f t="shared" si="9"/>
        <v>18312</v>
      </c>
      <c r="D46" s="1">
        <f t="shared" si="10"/>
        <v>5.688034068565784</v>
      </c>
      <c r="E46" s="1"/>
      <c r="F46" s="1">
        <f t="shared" si="11"/>
        <v>38453</v>
      </c>
      <c r="G46" s="1">
        <f t="shared" si="12"/>
        <v>8.447050243396657</v>
      </c>
      <c r="H46" s="1"/>
      <c r="I46" s="1">
        <f t="shared" si="14"/>
        <v>56765</v>
      </c>
      <c r="J46" s="1">
        <f t="shared" si="13"/>
        <v>7.304130536322496</v>
      </c>
    </row>
    <row r="47" spans="1:10" ht="11.25" customHeight="1">
      <c r="A47" s="35" t="s">
        <v>31</v>
      </c>
      <c r="B47" s="30"/>
      <c r="C47" s="1">
        <f t="shared" si="9"/>
        <v>17125</v>
      </c>
      <c r="D47" s="1">
        <f t="shared" si="10"/>
        <v>5.319330680656894</v>
      </c>
      <c r="E47" s="1"/>
      <c r="F47" s="1">
        <f t="shared" si="11"/>
        <v>40533</v>
      </c>
      <c r="G47" s="1">
        <f t="shared" si="12"/>
        <v>8.903968156336221</v>
      </c>
      <c r="H47" s="1"/>
      <c r="I47" s="1">
        <f t="shared" si="14"/>
        <v>57658</v>
      </c>
      <c r="J47" s="1">
        <f t="shared" si="13"/>
        <v>7.419035646318727</v>
      </c>
    </row>
    <row r="48" spans="1:10" ht="11.25" customHeight="1">
      <c r="A48" s="35" t="s">
        <v>32</v>
      </c>
      <c r="B48" s="30"/>
      <c r="C48" s="1">
        <f t="shared" si="9"/>
        <v>20477</v>
      </c>
      <c r="D48" s="1">
        <f t="shared" si="10"/>
        <v>6.360521713740802</v>
      </c>
      <c r="E48" s="1"/>
      <c r="F48" s="1">
        <f t="shared" si="11"/>
        <v>45586</v>
      </c>
      <c r="G48" s="1">
        <f t="shared" si="12"/>
        <v>10.013971143876422</v>
      </c>
      <c r="H48" s="1"/>
      <c r="I48" s="1">
        <f t="shared" si="14"/>
        <v>66063</v>
      </c>
      <c r="J48" s="1">
        <v>9</v>
      </c>
    </row>
    <row r="49" spans="1:10" ht="11.25" customHeight="1">
      <c r="A49" s="35" t="s">
        <v>33</v>
      </c>
      <c r="B49" s="30"/>
      <c r="C49" s="1">
        <f t="shared" si="9"/>
        <v>22680</v>
      </c>
      <c r="D49" s="1">
        <f t="shared" si="10"/>
        <v>7.044812837214503</v>
      </c>
      <c r="E49" s="1"/>
      <c r="F49" s="1">
        <f t="shared" si="11"/>
        <v>47633</v>
      </c>
      <c r="G49" s="1">
        <v>11</v>
      </c>
      <c r="H49" s="1"/>
      <c r="I49" s="1">
        <f t="shared" si="14"/>
        <v>70313</v>
      </c>
      <c r="J49" s="1">
        <f t="shared" si="13"/>
        <v>9.04739417599654</v>
      </c>
    </row>
    <row r="50" spans="1:10" ht="11.25" customHeight="1">
      <c r="A50" s="35" t="s">
        <v>34</v>
      </c>
      <c r="B50" s="30"/>
      <c r="C50" s="1">
        <f t="shared" si="9"/>
        <v>24979</v>
      </c>
      <c r="D50" s="1">
        <f t="shared" si="10"/>
        <v>7.75892327428488</v>
      </c>
      <c r="E50" s="1"/>
      <c r="F50" s="1">
        <f t="shared" si="11"/>
        <v>42684</v>
      </c>
      <c r="G50" s="1">
        <f t="shared" si="12"/>
        <v>9.376482786496318</v>
      </c>
      <c r="H50" s="1"/>
      <c r="I50" s="1">
        <f t="shared" si="14"/>
        <v>67663</v>
      </c>
      <c r="J50" s="1">
        <f aca="true" t="shared" si="15" ref="J50:J55">(I50/$I$56)*100</f>
        <v>8.706410366937181</v>
      </c>
    </row>
    <row r="51" spans="1:10" ht="11.25" customHeight="1">
      <c r="A51" s="35" t="s">
        <v>25</v>
      </c>
      <c r="B51" s="30"/>
      <c r="C51" s="1">
        <f t="shared" si="9"/>
        <v>78256</v>
      </c>
      <c r="D51" s="1">
        <f t="shared" si="10"/>
        <v>24.30771046688969</v>
      </c>
      <c r="E51" s="1"/>
      <c r="F51" s="1">
        <f t="shared" si="11"/>
        <v>79424</v>
      </c>
      <c r="G51" s="1">
        <f t="shared" si="12"/>
        <v>17.447234767938422</v>
      </c>
      <c r="H51" s="1"/>
      <c r="I51" s="1">
        <f t="shared" si="14"/>
        <v>157680</v>
      </c>
      <c r="J51" s="1">
        <f t="shared" si="15"/>
        <v>20.289180004709436</v>
      </c>
    </row>
    <row r="52" spans="1:10" ht="11.25" customHeight="1">
      <c r="A52" s="35" t="s">
        <v>26</v>
      </c>
      <c r="B52" s="30"/>
      <c r="C52" s="1">
        <f t="shared" si="9"/>
        <v>27024</v>
      </c>
      <c r="D52" s="1">
        <f t="shared" si="10"/>
        <v>8.394136777464054</v>
      </c>
      <c r="E52" s="1"/>
      <c r="F52" s="1">
        <f t="shared" si="11"/>
        <v>12966</v>
      </c>
      <c r="G52" s="1">
        <f t="shared" si="12"/>
        <v>2.8482681053723002</v>
      </c>
      <c r="H52" s="1"/>
      <c r="I52" s="1">
        <f t="shared" si="14"/>
        <v>39990</v>
      </c>
      <c r="J52" s="1">
        <f t="shared" si="15"/>
        <v>5.1456386884089955</v>
      </c>
    </row>
    <row r="53" spans="1:10" ht="11.25" customHeight="1">
      <c r="A53" s="35" t="s">
        <v>98</v>
      </c>
      <c r="B53" s="30"/>
      <c r="C53" s="1">
        <f t="shared" si="9"/>
        <v>8250</v>
      </c>
      <c r="D53" s="1">
        <f t="shared" si="10"/>
        <v>2.5625972622142705</v>
      </c>
      <c r="E53" s="1"/>
      <c r="F53" s="1">
        <f t="shared" si="11"/>
        <v>3308</v>
      </c>
      <c r="G53" s="1">
        <f t="shared" si="12"/>
        <v>0.7266752192327294</v>
      </c>
      <c r="H53" s="1"/>
      <c r="I53" s="1">
        <f t="shared" si="14"/>
        <v>11558</v>
      </c>
      <c r="J53" s="1">
        <v>2</v>
      </c>
    </row>
    <row r="54" spans="1:10" ht="11.25" customHeight="1">
      <c r="A54" s="35" t="s">
        <v>81</v>
      </c>
      <c r="B54" s="30"/>
      <c r="C54" s="1">
        <f t="shared" si="9"/>
        <v>5161</v>
      </c>
      <c r="D54" s="1">
        <v>2</v>
      </c>
      <c r="E54" s="1"/>
      <c r="F54" s="1">
        <f t="shared" si="11"/>
        <v>1939</v>
      </c>
      <c r="G54" s="1">
        <f t="shared" si="12"/>
        <v>0.4259441505720261</v>
      </c>
      <c r="H54" s="1"/>
      <c r="I54" s="1">
        <f t="shared" si="14"/>
        <v>7100</v>
      </c>
      <c r="J54" s="1">
        <f t="shared" si="15"/>
        <v>0.9135792620080987</v>
      </c>
    </row>
    <row r="55" spans="1:10" ht="11.25" customHeight="1">
      <c r="A55" s="35" t="s">
        <v>82</v>
      </c>
      <c r="B55" s="30"/>
      <c r="C55" s="1">
        <f t="shared" si="9"/>
        <v>270</v>
      </c>
      <c r="D55" s="1">
        <f t="shared" si="10"/>
        <v>0.08386681949064885</v>
      </c>
      <c r="E55" s="1"/>
      <c r="F55" s="1">
        <f t="shared" si="11"/>
        <v>103</v>
      </c>
      <c r="G55" s="1">
        <f t="shared" si="12"/>
        <v>0.022626223573449553</v>
      </c>
      <c r="H55" s="1"/>
      <c r="I55" s="1">
        <f t="shared" si="14"/>
        <v>373</v>
      </c>
      <c r="J55" s="1">
        <f t="shared" si="15"/>
        <v>0.047995079539298706</v>
      </c>
    </row>
    <row r="56" spans="1:10" ht="15.75" customHeight="1">
      <c r="A56" s="48" t="s">
        <v>2</v>
      </c>
      <c r="B56" s="52"/>
      <c r="C56" s="31">
        <f>SUM(C41:C55)</f>
        <v>321939</v>
      </c>
      <c r="D56" s="31">
        <v>100</v>
      </c>
      <c r="E56" s="31"/>
      <c r="F56" s="31">
        <f>SUM(F41:F55)</f>
        <v>455224</v>
      </c>
      <c r="G56" s="31">
        <v>100</v>
      </c>
      <c r="H56" s="31"/>
      <c r="I56" s="31">
        <f>SUM(I41:I55)</f>
        <v>777163</v>
      </c>
      <c r="J56" s="31">
        <v>100</v>
      </c>
    </row>
    <row r="57" ht="24" customHeight="1"/>
  </sheetData>
  <mergeCells count="3">
    <mergeCell ref="A40:B40"/>
    <mergeCell ref="A1:K1"/>
    <mergeCell ref="A3:K3"/>
  </mergeCells>
  <printOptions/>
  <pageMargins left="0.7874015748031497" right="0.3937007874015748" top="1.1811023622047245" bottom="0.1968503937007874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1"/>
  <sheetViews>
    <sheetView zoomScaleSheetLayoutView="50" workbookViewId="0" topLeftCell="A1">
      <selection activeCell="L17" sqref="L17"/>
    </sheetView>
  </sheetViews>
  <sheetFormatPr defaultColWidth="9.140625" defaultRowHeight="12.75"/>
  <cols>
    <col min="1" max="1" width="21.421875" style="0" customWidth="1"/>
    <col min="2" max="2" width="6.7109375" style="0" customWidth="1"/>
    <col min="3" max="3" width="3.7109375" style="0" customWidth="1"/>
    <col min="4" max="4" width="1.7109375" style="0" customWidth="1"/>
    <col min="5" max="5" width="6.28125" style="0" customWidth="1"/>
    <col min="6" max="6" width="3.7109375" style="0" customWidth="1"/>
    <col min="7" max="7" width="1.7109375" style="0" customWidth="1"/>
    <col min="8" max="8" width="6.28125" style="0" customWidth="1"/>
    <col min="9" max="9" width="3.7109375" style="0" customWidth="1"/>
    <col min="10" max="10" width="1.7109375" style="0" customWidth="1"/>
    <col min="11" max="11" width="5.7109375" style="0" customWidth="1"/>
    <col min="12" max="12" width="3.7109375" style="0" customWidth="1"/>
    <col min="13" max="13" width="1.7109375" style="0" customWidth="1"/>
    <col min="14" max="14" width="6.28125" style="0" customWidth="1"/>
    <col min="15" max="15" width="3.7109375" style="0" customWidth="1"/>
    <col min="16" max="16" width="1.7109375" style="0" customWidth="1"/>
    <col min="17" max="17" width="6.28125" style="0" customWidth="1"/>
    <col min="18" max="18" width="3.7109375" style="0" customWidth="1"/>
  </cols>
  <sheetData>
    <row r="1" spans="1:18" ht="27" customHeight="1">
      <c r="A1" s="92" t="s">
        <v>133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18" ht="12.75" customHeight="1">
      <c r="A2" s="79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ht="27" customHeight="1">
      <c r="A3" s="92" t="s">
        <v>132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</row>
    <row r="4" spans="1:18" ht="15.75" customHeight="1">
      <c r="A4" s="33" t="s">
        <v>22</v>
      </c>
      <c r="B4" s="107" t="s">
        <v>35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33"/>
      <c r="Q4" s="115" t="s">
        <v>37</v>
      </c>
      <c r="R4" s="115"/>
    </row>
    <row r="5" spans="1:18" ht="15.75" customHeight="1">
      <c r="A5" s="41"/>
      <c r="B5" s="108" t="s">
        <v>110</v>
      </c>
      <c r="C5" s="109"/>
      <c r="D5" s="42"/>
      <c r="E5" s="110" t="s">
        <v>9</v>
      </c>
      <c r="F5" s="110"/>
      <c r="G5" s="42"/>
      <c r="H5" s="110" t="s">
        <v>10</v>
      </c>
      <c r="I5" s="110"/>
      <c r="J5" s="42"/>
      <c r="K5" s="110" t="s">
        <v>11</v>
      </c>
      <c r="L5" s="110"/>
      <c r="M5" s="42"/>
      <c r="N5" s="110" t="s">
        <v>36</v>
      </c>
      <c r="O5" s="110"/>
      <c r="P5" s="41"/>
      <c r="Q5" s="32"/>
      <c r="R5" s="32"/>
    </row>
    <row r="6" spans="1:18" ht="15.75" customHeight="1">
      <c r="A6" s="32"/>
      <c r="B6" s="24" t="s">
        <v>18</v>
      </c>
      <c r="C6" s="24" t="s">
        <v>19</v>
      </c>
      <c r="D6" s="24"/>
      <c r="E6" s="24" t="s">
        <v>18</v>
      </c>
      <c r="F6" s="24" t="s">
        <v>19</v>
      </c>
      <c r="G6" s="24"/>
      <c r="H6" s="24" t="s">
        <v>18</v>
      </c>
      <c r="I6" s="24" t="s">
        <v>19</v>
      </c>
      <c r="J6" s="24"/>
      <c r="K6" s="24" t="s">
        <v>18</v>
      </c>
      <c r="L6" s="24" t="s">
        <v>19</v>
      </c>
      <c r="M6" s="24"/>
      <c r="N6" s="24" t="s">
        <v>18</v>
      </c>
      <c r="O6" s="24" t="s">
        <v>19</v>
      </c>
      <c r="P6" s="24"/>
      <c r="Q6" s="24" t="s">
        <v>18</v>
      </c>
      <c r="R6" s="24" t="s">
        <v>19</v>
      </c>
    </row>
    <row r="7" spans="1:18" ht="27" customHeight="1">
      <c r="A7" s="43" t="s">
        <v>146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ht="15.75" customHeight="1">
      <c r="A8" s="46" t="s">
        <v>28</v>
      </c>
      <c r="B8" s="1">
        <v>8369</v>
      </c>
      <c r="C8" s="1">
        <v>41</v>
      </c>
      <c r="D8" s="1"/>
      <c r="E8" s="1">
        <v>1393</v>
      </c>
      <c r="F8" s="1">
        <f aca="true" t="shared" si="0" ref="F8:F22">E8/$E$23*100</f>
        <v>28.533387955755842</v>
      </c>
      <c r="G8" s="1"/>
      <c r="H8" s="1">
        <v>512</v>
      </c>
      <c r="I8" s="1">
        <f aca="true" t="shared" si="1" ref="I8:I14">H8/$H$23*100</f>
        <v>23.98126463700234</v>
      </c>
      <c r="J8" s="1"/>
      <c r="K8" s="1">
        <v>36</v>
      </c>
      <c r="L8" s="1">
        <f aca="true" t="shared" si="2" ref="L8:L22">K8/$K$23*100</f>
        <v>21.55688622754491</v>
      </c>
      <c r="M8" s="1"/>
      <c r="N8" s="1">
        <v>1</v>
      </c>
      <c r="O8" s="1">
        <v>14</v>
      </c>
      <c r="P8" s="1"/>
      <c r="Q8" s="1">
        <f>B8+E8+H8+K8+N8</f>
        <v>10311</v>
      </c>
      <c r="R8" s="1">
        <f aca="true" t="shared" si="3" ref="R8:R14">Q8/$Q$23*100</f>
        <v>37.59982496444591</v>
      </c>
    </row>
    <row r="9" spans="1:18" ht="12.75">
      <c r="A9" s="35" t="s">
        <v>27</v>
      </c>
      <c r="B9" s="1">
        <v>5074</v>
      </c>
      <c r="C9" s="1">
        <f>B9/$B$23*100</f>
        <v>25.079082641360223</v>
      </c>
      <c r="D9" s="1"/>
      <c r="E9" s="1">
        <v>1242</v>
      </c>
      <c r="F9" s="1">
        <v>25</v>
      </c>
      <c r="G9" s="1"/>
      <c r="H9" s="1">
        <v>509</v>
      </c>
      <c r="I9" s="1">
        <f t="shared" si="1"/>
        <v>23.84074941451991</v>
      </c>
      <c r="J9" s="1"/>
      <c r="K9" s="1">
        <v>26</v>
      </c>
      <c r="L9" s="1">
        <v>15</v>
      </c>
      <c r="M9" s="1"/>
      <c r="N9" s="1">
        <v>0</v>
      </c>
      <c r="O9" s="1">
        <f aca="true" t="shared" si="4" ref="O9:O17">N9/$N$23*100</f>
        <v>0</v>
      </c>
      <c r="P9" s="1"/>
      <c r="Q9" s="1">
        <f aca="true" t="shared" si="5" ref="Q9:Q22">B9+E9+H9+K9+N9</f>
        <v>6851</v>
      </c>
      <c r="R9" s="1">
        <f t="shared" si="3"/>
        <v>24.98267877329249</v>
      </c>
    </row>
    <row r="10" spans="1:18" ht="12.75">
      <c r="A10" s="35" t="s">
        <v>23</v>
      </c>
      <c r="B10" s="1">
        <v>3478</v>
      </c>
      <c r="C10" s="1">
        <f>B10/$B$23*100</f>
        <v>17.190589165678134</v>
      </c>
      <c r="D10" s="1"/>
      <c r="E10" s="1">
        <v>1048</v>
      </c>
      <c r="F10" s="1">
        <v>22</v>
      </c>
      <c r="G10" s="1"/>
      <c r="H10" s="1">
        <v>432</v>
      </c>
      <c r="I10" s="1">
        <f t="shared" si="1"/>
        <v>20.234192037470727</v>
      </c>
      <c r="J10" s="1"/>
      <c r="K10" s="1">
        <v>26</v>
      </c>
      <c r="L10" s="1">
        <v>15</v>
      </c>
      <c r="M10" s="1"/>
      <c r="N10" s="1">
        <v>0</v>
      </c>
      <c r="O10" s="1">
        <f t="shared" si="4"/>
        <v>0</v>
      </c>
      <c r="P10" s="1"/>
      <c r="Q10" s="1">
        <f t="shared" si="5"/>
        <v>4984</v>
      </c>
      <c r="R10" s="1">
        <f t="shared" si="3"/>
        <v>18.17452503373081</v>
      </c>
    </row>
    <row r="11" spans="1:18" ht="12.75">
      <c r="A11" s="35" t="s">
        <v>24</v>
      </c>
      <c r="B11" s="1">
        <v>1860</v>
      </c>
      <c r="C11" s="1">
        <v>9</v>
      </c>
      <c r="D11" s="1"/>
      <c r="E11" s="1">
        <v>597</v>
      </c>
      <c r="F11" s="1">
        <f t="shared" si="0"/>
        <v>12.228594838181072</v>
      </c>
      <c r="G11" s="1"/>
      <c r="H11" s="1">
        <v>290</v>
      </c>
      <c r="I11" s="1">
        <f t="shared" si="1"/>
        <v>13.583138173302109</v>
      </c>
      <c r="J11" s="1"/>
      <c r="K11" s="1">
        <v>18</v>
      </c>
      <c r="L11" s="1">
        <f t="shared" si="2"/>
        <v>10.778443113772456</v>
      </c>
      <c r="M11" s="1"/>
      <c r="N11" s="1">
        <v>0</v>
      </c>
      <c r="O11" s="1">
        <f t="shared" si="4"/>
        <v>0</v>
      </c>
      <c r="P11" s="1"/>
      <c r="Q11" s="1">
        <f t="shared" si="5"/>
        <v>2765</v>
      </c>
      <c r="R11" s="1">
        <f t="shared" si="3"/>
        <v>10.082777230791672</v>
      </c>
    </row>
    <row r="12" spans="1:18" ht="12.75">
      <c r="A12" s="35" t="s">
        <v>29</v>
      </c>
      <c r="B12" s="1">
        <v>786</v>
      </c>
      <c r="C12" s="1">
        <f>B12/$B$23*100</f>
        <v>3.884934756820878</v>
      </c>
      <c r="D12" s="1"/>
      <c r="E12" s="1">
        <v>304</v>
      </c>
      <c r="F12" s="1">
        <f t="shared" si="0"/>
        <v>6.22695616550594</v>
      </c>
      <c r="G12" s="1"/>
      <c r="H12" s="1">
        <v>158</v>
      </c>
      <c r="I12" s="1">
        <f t="shared" si="1"/>
        <v>7.400468384074942</v>
      </c>
      <c r="J12" s="1"/>
      <c r="K12" s="1">
        <v>8</v>
      </c>
      <c r="L12" s="1">
        <f t="shared" si="2"/>
        <v>4.790419161676647</v>
      </c>
      <c r="M12" s="1"/>
      <c r="N12" s="1">
        <v>0</v>
      </c>
      <c r="O12" s="1">
        <v>0</v>
      </c>
      <c r="P12" s="1"/>
      <c r="Q12" s="1">
        <f t="shared" si="5"/>
        <v>1256</v>
      </c>
      <c r="R12" s="1">
        <f t="shared" si="3"/>
        <v>4.580096998869562</v>
      </c>
    </row>
    <row r="13" spans="1:18" ht="12.75">
      <c r="A13" s="35" t="s">
        <v>30</v>
      </c>
      <c r="B13" s="1">
        <v>360</v>
      </c>
      <c r="C13" s="1">
        <f aca="true" t="shared" si="6" ref="C13:C22">B13/$B$23*100</f>
        <v>1.7793594306049825</v>
      </c>
      <c r="D13" s="1"/>
      <c r="E13" s="1">
        <v>138</v>
      </c>
      <c r="F13" s="1">
        <f t="shared" si="0"/>
        <v>2.82671036460467</v>
      </c>
      <c r="G13" s="1"/>
      <c r="H13" s="1">
        <v>94</v>
      </c>
      <c r="I13" s="1">
        <f t="shared" si="1"/>
        <v>4.402810304449649</v>
      </c>
      <c r="J13" s="1"/>
      <c r="K13" s="1">
        <v>8</v>
      </c>
      <c r="L13" s="1">
        <f t="shared" si="2"/>
        <v>4.790419161676647</v>
      </c>
      <c r="M13" s="1"/>
      <c r="N13" s="1">
        <v>0</v>
      </c>
      <c r="O13" s="1">
        <f t="shared" si="4"/>
        <v>0</v>
      </c>
      <c r="P13" s="1"/>
      <c r="Q13" s="1">
        <f t="shared" si="5"/>
        <v>600</v>
      </c>
      <c r="R13" s="1">
        <f t="shared" si="3"/>
        <v>2.1879444262115744</v>
      </c>
    </row>
    <row r="14" spans="1:18" ht="12.75">
      <c r="A14" s="35" t="s">
        <v>31</v>
      </c>
      <c r="B14" s="1">
        <v>160</v>
      </c>
      <c r="C14" s="1">
        <f t="shared" si="6"/>
        <v>0.7908264136022143</v>
      </c>
      <c r="D14" s="1"/>
      <c r="E14" s="1">
        <v>67</v>
      </c>
      <c r="F14" s="1">
        <f t="shared" si="0"/>
        <v>1.3723883654240066</v>
      </c>
      <c r="G14" s="1"/>
      <c r="H14" s="1">
        <v>48</v>
      </c>
      <c r="I14" s="1">
        <f t="shared" si="1"/>
        <v>2.2482435597189694</v>
      </c>
      <c r="J14" s="1"/>
      <c r="K14" s="1">
        <v>3</v>
      </c>
      <c r="L14" s="1">
        <f t="shared" si="2"/>
        <v>1.7964071856287425</v>
      </c>
      <c r="M14" s="1"/>
      <c r="N14" s="1">
        <v>1</v>
      </c>
      <c r="O14" s="1">
        <f t="shared" si="4"/>
        <v>14.285714285714285</v>
      </c>
      <c r="P14" s="1"/>
      <c r="Q14" s="1">
        <f t="shared" si="5"/>
        <v>279</v>
      </c>
      <c r="R14" s="1">
        <f t="shared" si="3"/>
        <v>1.0173941581883819</v>
      </c>
    </row>
    <row r="15" spans="1:18" ht="12.75">
      <c r="A15" s="35" t="s">
        <v>32</v>
      </c>
      <c r="B15" s="1">
        <v>75</v>
      </c>
      <c r="C15" s="1">
        <v>1</v>
      </c>
      <c r="D15" s="1"/>
      <c r="E15" s="1">
        <v>34</v>
      </c>
      <c r="F15" s="1">
        <f t="shared" si="0"/>
        <v>0.6964358869315854</v>
      </c>
      <c r="G15" s="1"/>
      <c r="H15" s="1">
        <v>33</v>
      </c>
      <c r="I15" s="1">
        <f aca="true" t="shared" si="7" ref="I15:I22">H15/$H$23*100</f>
        <v>1.5456674473067917</v>
      </c>
      <c r="J15" s="1"/>
      <c r="K15" s="1">
        <v>6</v>
      </c>
      <c r="L15" s="1">
        <f t="shared" si="2"/>
        <v>3.592814371257485</v>
      </c>
      <c r="M15" s="1"/>
      <c r="N15" s="1">
        <v>1</v>
      </c>
      <c r="O15" s="1">
        <v>15</v>
      </c>
      <c r="P15" s="1"/>
      <c r="Q15" s="1">
        <f t="shared" si="5"/>
        <v>149</v>
      </c>
      <c r="R15" s="1">
        <f aca="true" t="shared" si="8" ref="R15:R22">Q15/$Q$23*100</f>
        <v>0.5433395325092076</v>
      </c>
    </row>
    <row r="16" spans="1:18" ht="12.75">
      <c r="A16" s="35" t="s">
        <v>33</v>
      </c>
      <c r="B16" s="1">
        <v>25</v>
      </c>
      <c r="C16" s="1">
        <f t="shared" si="6"/>
        <v>0.12356662712534598</v>
      </c>
      <c r="D16" s="1"/>
      <c r="E16" s="1">
        <v>22</v>
      </c>
      <c r="F16" s="1">
        <v>1</v>
      </c>
      <c r="G16" s="1"/>
      <c r="H16" s="1">
        <v>23</v>
      </c>
      <c r="I16" s="1">
        <f t="shared" si="7"/>
        <v>1.0772833723653397</v>
      </c>
      <c r="J16" s="1"/>
      <c r="K16" s="1">
        <v>9</v>
      </c>
      <c r="L16" s="1">
        <f t="shared" si="2"/>
        <v>5.389221556886228</v>
      </c>
      <c r="M16" s="1"/>
      <c r="N16" s="1">
        <v>2</v>
      </c>
      <c r="O16" s="1">
        <f t="shared" si="4"/>
        <v>28.57142857142857</v>
      </c>
      <c r="P16" s="1"/>
      <c r="Q16" s="1">
        <f t="shared" si="5"/>
        <v>81</v>
      </c>
      <c r="R16" s="1">
        <f t="shared" si="8"/>
        <v>0.29537249753856254</v>
      </c>
    </row>
    <row r="17" spans="1:18" ht="12.75">
      <c r="A17" s="35" t="s">
        <v>34</v>
      </c>
      <c r="B17" s="1">
        <v>12</v>
      </c>
      <c r="C17" s="1">
        <f t="shared" si="6"/>
        <v>0.05931198102016608</v>
      </c>
      <c r="D17" s="1"/>
      <c r="E17" s="1">
        <v>10</v>
      </c>
      <c r="F17" s="1">
        <f t="shared" si="0"/>
        <v>0.20483408439164277</v>
      </c>
      <c r="G17" s="1"/>
      <c r="H17" s="1">
        <v>18</v>
      </c>
      <c r="I17" s="1">
        <f t="shared" si="7"/>
        <v>0.8430913348946136</v>
      </c>
      <c r="J17" s="1"/>
      <c r="K17" s="1">
        <v>11</v>
      </c>
      <c r="L17" s="1">
        <v>7</v>
      </c>
      <c r="M17" s="1"/>
      <c r="N17" s="1">
        <v>0</v>
      </c>
      <c r="O17" s="1">
        <f t="shared" si="4"/>
        <v>0</v>
      </c>
      <c r="P17" s="1"/>
      <c r="Q17" s="1">
        <f t="shared" si="5"/>
        <v>51</v>
      </c>
      <c r="R17" s="1">
        <f t="shared" si="8"/>
        <v>0.18597527622798382</v>
      </c>
    </row>
    <row r="18" spans="1:18" ht="12.75">
      <c r="A18" s="35" t="s">
        <v>25</v>
      </c>
      <c r="B18" s="1">
        <v>22</v>
      </c>
      <c r="C18" s="1">
        <f t="shared" si="6"/>
        <v>0.10873863187030447</v>
      </c>
      <c r="D18" s="1"/>
      <c r="E18" s="1">
        <v>20</v>
      </c>
      <c r="F18" s="1">
        <f t="shared" si="0"/>
        <v>0.40966816878328555</v>
      </c>
      <c r="G18" s="1"/>
      <c r="H18" s="1">
        <v>14</v>
      </c>
      <c r="I18" s="1">
        <f t="shared" si="7"/>
        <v>0.6557377049180327</v>
      </c>
      <c r="J18" s="1"/>
      <c r="K18" s="1">
        <v>12</v>
      </c>
      <c r="L18" s="1">
        <f t="shared" si="2"/>
        <v>7.18562874251497</v>
      </c>
      <c r="M18" s="1"/>
      <c r="N18" s="1">
        <v>1</v>
      </c>
      <c r="O18" s="1">
        <v>14</v>
      </c>
      <c r="P18" s="1"/>
      <c r="Q18" s="1">
        <f t="shared" si="5"/>
        <v>69</v>
      </c>
      <c r="R18" s="1">
        <f t="shared" si="8"/>
        <v>0.25161360901433105</v>
      </c>
    </row>
    <row r="19" spans="1:18" ht="12.75">
      <c r="A19" s="35" t="s">
        <v>26</v>
      </c>
      <c r="B19" s="1">
        <v>3</v>
      </c>
      <c r="C19" s="1">
        <f t="shared" si="6"/>
        <v>0.01482799525504152</v>
      </c>
      <c r="D19" s="1"/>
      <c r="E19" s="1">
        <v>2</v>
      </c>
      <c r="F19" s="1">
        <f t="shared" si="0"/>
        <v>0.04096681687832855</v>
      </c>
      <c r="G19" s="1"/>
      <c r="H19" s="1">
        <v>2</v>
      </c>
      <c r="I19" s="1">
        <f t="shared" si="7"/>
        <v>0.09367681498829039</v>
      </c>
      <c r="J19" s="1"/>
      <c r="K19" s="1">
        <v>4</v>
      </c>
      <c r="L19" s="1">
        <f t="shared" si="2"/>
        <v>2.3952095808383236</v>
      </c>
      <c r="M19" s="1"/>
      <c r="N19" s="1">
        <v>0</v>
      </c>
      <c r="O19" s="1">
        <f>N19/$N$23*100</f>
        <v>0</v>
      </c>
      <c r="P19" s="1"/>
      <c r="Q19" s="1">
        <f t="shared" si="5"/>
        <v>11</v>
      </c>
      <c r="R19" s="1">
        <f t="shared" si="8"/>
        <v>0.04011231448054552</v>
      </c>
    </row>
    <row r="20" spans="1:18" ht="12.75">
      <c r="A20" s="35" t="s">
        <v>98</v>
      </c>
      <c r="B20" s="1">
        <v>2</v>
      </c>
      <c r="C20" s="1">
        <f t="shared" si="6"/>
        <v>0.009885330170027679</v>
      </c>
      <c r="D20" s="1"/>
      <c r="E20" s="1">
        <v>2</v>
      </c>
      <c r="F20" s="1">
        <f t="shared" si="0"/>
        <v>0.04096681687832855</v>
      </c>
      <c r="G20" s="1"/>
      <c r="H20" s="1">
        <v>1</v>
      </c>
      <c r="I20" s="1">
        <f t="shared" si="7"/>
        <v>0.046838407494145196</v>
      </c>
      <c r="J20" s="1"/>
      <c r="K20" s="1">
        <v>0</v>
      </c>
      <c r="L20" s="1">
        <f t="shared" si="2"/>
        <v>0</v>
      </c>
      <c r="M20" s="1"/>
      <c r="N20" s="1">
        <v>1</v>
      </c>
      <c r="O20" s="1">
        <f>N20/$N$23*100</f>
        <v>14.285714285714285</v>
      </c>
      <c r="P20" s="1"/>
      <c r="Q20" s="1">
        <f t="shared" si="5"/>
        <v>6</v>
      </c>
      <c r="R20" s="1">
        <f t="shared" si="8"/>
        <v>0.02187944426211574</v>
      </c>
    </row>
    <row r="21" spans="1:18" ht="12.75">
      <c r="A21" s="35" t="s">
        <v>81</v>
      </c>
      <c r="B21" s="1">
        <v>5</v>
      </c>
      <c r="C21" s="1">
        <f t="shared" si="6"/>
        <v>0.024713325425069196</v>
      </c>
      <c r="D21" s="1"/>
      <c r="E21" s="1">
        <v>2</v>
      </c>
      <c r="F21" s="1">
        <f t="shared" si="0"/>
        <v>0.04096681687832855</v>
      </c>
      <c r="G21" s="1"/>
      <c r="H21" s="1">
        <v>1</v>
      </c>
      <c r="I21" s="1">
        <f t="shared" si="7"/>
        <v>0.046838407494145196</v>
      </c>
      <c r="J21" s="1"/>
      <c r="K21" s="1">
        <v>0</v>
      </c>
      <c r="L21" s="1">
        <f t="shared" si="2"/>
        <v>0</v>
      </c>
      <c r="M21" s="1"/>
      <c r="N21" s="1">
        <v>0</v>
      </c>
      <c r="O21" s="1">
        <f>N21/$N$23*100</f>
        <v>0</v>
      </c>
      <c r="P21" s="1"/>
      <c r="Q21" s="1">
        <f t="shared" si="5"/>
        <v>8</v>
      </c>
      <c r="R21" s="1">
        <f t="shared" si="8"/>
        <v>0.029172592349487655</v>
      </c>
    </row>
    <row r="22" spans="1:18" ht="12.75">
      <c r="A22" s="35" t="s">
        <v>82</v>
      </c>
      <c r="B22" s="61">
        <v>1</v>
      </c>
      <c r="C22" s="1">
        <f t="shared" si="6"/>
        <v>0.0049426650850138395</v>
      </c>
      <c r="D22" s="1"/>
      <c r="E22" s="1">
        <v>1</v>
      </c>
      <c r="F22" s="1">
        <f t="shared" si="0"/>
        <v>0.020483408439164276</v>
      </c>
      <c r="G22" s="1"/>
      <c r="H22" s="1">
        <v>0</v>
      </c>
      <c r="I22" s="1">
        <f t="shared" si="7"/>
        <v>0</v>
      </c>
      <c r="J22" s="1"/>
      <c r="K22" s="1">
        <v>0</v>
      </c>
      <c r="L22" s="1">
        <f t="shared" si="2"/>
        <v>0</v>
      </c>
      <c r="M22" s="1"/>
      <c r="N22" s="1">
        <v>0</v>
      </c>
      <c r="O22" s="1">
        <f>N22/$N$23*100</f>
        <v>0</v>
      </c>
      <c r="P22" s="1"/>
      <c r="Q22" s="1">
        <f t="shared" si="5"/>
        <v>2</v>
      </c>
      <c r="R22" s="1">
        <f t="shared" si="8"/>
        <v>0.007293148087371914</v>
      </c>
    </row>
    <row r="23" spans="1:18" ht="15.75" customHeight="1">
      <c r="A23" s="47" t="s">
        <v>2</v>
      </c>
      <c r="B23" s="61">
        <f>SUM(B8:B22)</f>
        <v>20232</v>
      </c>
      <c r="C23" s="1">
        <v>100</v>
      </c>
      <c r="D23" s="61"/>
      <c r="E23" s="61">
        <f>SUM(E8:E22)</f>
        <v>4882</v>
      </c>
      <c r="F23" s="1">
        <v>100</v>
      </c>
      <c r="G23" s="61"/>
      <c r="H23" s="61">
        <f>SUM(H8:H22)</f>
        <v>2135</v>
      </c>
      <c r="I23" s="1">
        <v>100</v>
      </c>
      <c r="J23" s="61"/>
      <c r="K23" s="61">
        <f>SUM(K8:K22)</f>
        <v>167</v>
      </c>
      <c r="L23" s="1">
        <v>100</v>
      </c>
      <c r="M23" s="61"/>
      <c r="N23" s="61">
        <f>SUM(N8:N22)</f>
        <v>7</v>
      </c>
      <c r="O23" s="1">
        <v>100</v>
      </c>
      <c r="P23" s="61"/>
      <c r="Q23" s="61">
        <f>SUM(Q8:Q22)</f>
        <v>27423</v>
      </c>
      <c r="R23" s="1">
        <f>SUM(R8:R22)</f>
        <v>100</v>
      </c>
    </row>
    <row r="24" spans="1:18" ht="15.75" customHeight="1">
      <c r="A24" s="47"/>
      <c r="B24" s="61"/>
      <c r="C24" s="1"/>
      <c r="D24" s="61"/>
      <c r="E24" s="61"/>
      <c r="F24" s="1"/>
      <c r="G24" s="61"/>
      <c r="H24" s="61"/>
      <c r="I24" s="1"/>
      <c r="J24" s="61"/>
      <c r="K24" s="61"/>
      <c r="L24" s="1"/>
      <c r="M24" s="61"/>
      <c r="N24" s="61"/>
      <c r="O24" s="1"/>
      <c r="P24" s="61"/>
      <c r="Q24" s="61"/>
      <c r="R24" s="1"/>
    </row>
    <row r="25" spans="1:18" ht="27" customHeight="1">
      <c r="A25" s="44" t="s">
        <v>107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5.75" customHeight="1">
      <c r="A26" s="46" t="s">
        <v>28</v>
      </c>
      <c r="B26" s="1">
        <v>34212</v>
      </c>
      <c r="C26" s="1">
        <v>16</v>
      </c>
      <c r="D26" s="1"/>
      <c r="E26" s="1">
        <v>26253</v>
      </c>
      <c r="F26" s="1">
        <f aca="true" t="shared" si="9" ref="F26:F40">E26/$E$41*100</f>
        <v>7.153269556166504</v>
      </c>
      <c r="G26" s="1"/>
      <c r="H26" s="1">
        <v>10028</v>
      </c>
      <c r="I26" s="1">
        <f aca="true" t="shared" si="10" ref="I26:I40">H26/$H$41*100</f>
        <v>7.9447322970639025</v>
      </c>
      <c r="J26" s="28"/>
      <c r="K26" s="1">
        <v>2818</v>
      </c>
      <c r="L26" s="1">
        <f aca="true" t="shared" si="11" ref="L26:L40">K26/$K$41*100</f>
        <v>7.931995383792609</v>
      </c>
      <c r="M26" s="1"/>
      <c r="N26" s="1">
        <v>402</v>
      </c>
      <c r="O26" s="1">
        <v>14</v>
      </c>
      <c r="P26" s="1"/>
      <c r="Q26" s="1">
        <f>B26+E26+H26+K26+N26</f>
        <v>73713</v>
      </c>
      <c r="R26" s="1">
        <f aca="true" t="shared" si="12" ref="R26:R31">Q26/$Q$41*100</f>
        <v>9.831808360231548</v>
      </c>
    </row>
    <row r="27" spans="1:18" ht="12.75">
      <c r="A27" s="35" t="s">
        <v>27</v>
      </c>
      <c r="B27" s="1">
        <v>15782</v>
      </c>
      <c r="C27" s="1">
        <f aca="true" t="shared" si="13" ref="C27:C40">B27/$B$41*100</f>
        <v>7.238752230289743</v>
      </c>
      <c r="D27" s="1"/>
      <c r="E27" s="1">
        <v>12107</v>
      </c>
      <c r="F27" s="1">
        <f t="shared" si="9"/>
        <v>3.298847160953333</v>
      </c>
      <c r="G27" s="1"/>
      <c r="H27" s="1">
        <v>4583</v>
      </c>
      <c r="I27" s="1">
        <f t="shared" si="10"/>
        <v>3.6309042797610562</v>
      </c>
      <c r="J27" s="28"/>
      <c r="K27" s="1">
        <v>1407</v>
      </c>
      <c r="L27" s="1">
        <f t="shared" si="11"/>
        <v>3.9603681706870826</v>
      </c>
      <c r="M27" s="1"/>
      <c r="N27" s="1">
        <v>128</v>
      </c>
      <c r="O27" s="1">
        <f aca="true" t="shared" si="14" ref="O27:O40">N27/$N$41*100</f>
        <v>4.3199460006749915</v>
      </c>
      <c r="P27" s="1"/>
      <c r="Q27" s="1">
        <f aca="true" t="shared" si="15" ref="Q27:Q40">B27+E27+H27+K27+N27</f>
        <v>34007</v>
      </c>
      <c r="R27" s="1">
        <f t="shared" si="12"/>
        <v>4.535839090884839</v>
      </c>
    </row>
    <row r="28" spans="1:18" ht="12.75">
      <c r="A28" s="35" t="s">
        <v>23</v>
      </c>
      <c r="B28" s="1">
        <v>15255</v>
      </c>
      <c r="C28" s="1">
        <f t="shared" si="13"/>
        <v>6.997032395961857</v>
      </c>
      <c r="D28" s="1"/>
      <c r="E28" s="1">
        <v>11010</v>
      </c>
      <c r="F28" s="1">
        <f t="shared" si="9"/>
        <v>2.9999427803829355</v>
      </c>
      <c r="G28" s="1"/>
      <c r="H28" s="1">
        <v>3580</v>
      </c>
      <c r="I28" s="1">
        <f t="shared" si="10"/>
        <v>2.8362725990714774</v>
      </c>
      <c r="J28" s="28"/>
      <c r="K28" s="1">
        <v>879</v>
      </c>
      <c r="L28" s="1">
        <f t="shared" si="11"/>
        <v>2.4741745714526977</v>
      </c>
      <c r="M28" s="1"/>
      <c r="N28" s="1">
        <v>75</v>
      </c>
      <c r="O28" s="1">
        <f t="shared" si="14"/>
        <v>2.531218359770503</v>
      </c>
      <c r="P28" s="1"/>
      <c r="Q28" s="1">
        <f t="shared" si="15"/>
        <v>30799</v>
      </c>
      <c r="R28" s="1">
        <f t="shared" si="12"/>
        <v>4.10795742524075</v>
      </c>
    </row>
    <row r="29" spans="1:18" ht="12.75">
      <c r="A29" s="35" t="s">
        <v>24</v>
      </c>
      <c r="B29" s="1">
        <v>15257</v>
      </c>
      <c r="C29" s="1">
        <f t="shared" si="13"/>
        <v>6.997949738786631</v>
      </c>
      <c r="D29" s="1"/>
      <c r="E29" s="1">
        <v>14831</v>
      </c>
      <c r="F29" s="1">
        <f t="shared" si="9"/>
        <v>4.04106733659031</v>
      </c>
      <c r="G29" s="1"/>
      <c r="H29" s="1">
        <v>5515</v>
      </c>
      <c r="I29" s="1">
        <f t="shared" si="10"/>
        <v>4.369285861418771</v>
      </c>
      <c r="J29" s="28"/>
      <c r="K29" s="1">
        <v>1644</v>
      </c>
      <c r="L29" s="1">
        <f t="shared" si="11"/>
        <v>4.62746643397979</v>
      </c>
      <c r="M29" s="1"/>
      <c r="N29" s="1">
        <v>176</v>
      </c>
      <c r="O29" s="1">
        <f t="shared" si="14"/>
        <v>5.939925750928113</v>
      </c>
      <c r="P29" s="1"/>
      <c r="Q29" s="1">
        <f t="shared" si="15"/>
        <v>37423</v>
      </c>
      <c r="R29" s="1">
        <f t="shared" si="12"/>
        <v>4.991463707418572</v>
      </c>
    </row>
    <row r="30" spans="1:18" ht="12.75">
      <c r="A30" s="35" t="s">
        <v>29</v>
      </c>
      <c r="B30" s="1">
        <v>14929</v>
      </c>
      <c r="C30" s="1">
        <f t="shared" si="13"/>
        <v>6.847505515523735</v>
      </c>
      <c r="D30" s="1"/>
      <c r="E30" s="1">
        <v>16713</v>
      </c>
      <c r="F30" s="1">
        <f t="shared" si="9"/>
        <v>4.553864095235241</v>
      </c>
      <c r="G30" s="1"/>
      <c r="H30" s="1">
        <v>6055</v>
      </c>
      <c r="I30" s="1">
        <f t="shared" si="10"/>
        <v>4.797103516027317</v>
      </c>
      <c r="J30" s="28"/>
      <c r="K30" s="1">
        <v>2008</v>
      </c>
      <c r="L30" s="1">
        <f t="shared" si="11"/>
        <v>5.65203929405804</v>
      </c>
      <c r="M30" s="1"/>
      <c r="N30" s="1">
        <v>186</v>
      </c>
      <c r="O30" s="1">
        <f t="shared" si="14"/>
        <v>6.277421532230846</v>
      </c>
      <c r="P30" s="1"/>
      <c r="Q30" s="1">
        <f t="shared" si="15"/>
        <v>39891</v>
      </c>
      <c r="R30" s="1">
        <f t="shared" si="12"/>
        <v>5.320644490089898</v>
      </c>
    </row>
    <row r="31" spans="1:18" ht="12.75">
      <c r="A31" s="35" t="s">
        <v>30</v>
      </c>
      <c r="B31" s="1">
        <v>17294</v>
      </c>
      <c r="C31" s="1">
        <f t="shared" si="13"/>
        <v>7.932263405818706</v>
      </c>
      <c r="D31" s="1"/>
      <c r="E31" s="1">
        <v>25663</v>
      </c>
      <c r="F31" s="1">
        <f t="shared" si="9"/>
        <v>6.992509679651887</v>
      </c>
      <c r="G31" s="1"/>
      <c r="H31" s="1">
        <v>9883</v>
      </c>
      <c r="I31" s="1">
        <f t="shared" si="10"/>
        <v>7.829855334252349</v>
      </c>
      <c r="J31" s="28"/>
      <c r="K31" s="1">
        <v>3022</v>
      </c>
      <c r="L31" s="1">
        <v>8</v>
      </c>
      <c r="M31" s="1"/>
      <c r="N31" s="1">
        <v>303</v>
      </c>
      <c r="O31" s="1">
        <f t="shared" si="14"/>
        <v>10.226122173472833</v>
      </c>
      <c r="P31" s="1"/>
      <c r="Q31" s="1">
        <f t="shared" si="15"/>
        <v>56165</v>
      </c>
      <c r="R31" s="1">
        <f t="shared" si="12"/>
        <v>7.491263638061195</v>
      </c>
    </row>
    <row r="32" spans="1:18" ht="12.75">
      <c r="A32" s="35" t="s">
        <v>31</v>
      </c>
      <c r="B32" s="1">
        <v>16218</v>
      </c>
      <c r="C32" s="1">
        <f t="shared" si="13"/>
        <v>7.438732966090422</v>
      </c>
      <c r="D32" s="1"/>
      <c r="E32" s="1">
        <v>27334</v>
      </c>
      <c r="F32" s="1">
        <v>8</v>
      </c>
      <c r="G32" s="1"/>
      <c r="H32" s="1">
        <v>10310</v>
      </c>
      <c r="I32" s="1">
        <v>8</v>
      </c>
      <c r="J32" s="28"/>
      <c r="K32" s="1">
        <v>3245</v>
      </c>
      <c r="L32" s="1">
        <f t="shared" si="11"/>
        <v>9.133898161961325</v>
      </c>
      <c r="M32" s="1"/>
      <c r="N32" s="1">
        <v>272</v>
      </c>
      <c r="O32" s="1">
        <f t="shared" si="14"/>
        <v>9.179885251434357</v>
      </c>
      <c r="P32" s="1"/>
      <c r="Q32" s="1">
        <f t="shared" si="15"/>
        <v>57379</v>
      </c>
      <c r="R32" s="1">
        <f aca="true" t="shared" si="16" ref="R32:R40">Q32/$Q$41*100</f>
        <v>7.653186437965161</v>
      </c>
    </row>
    <row r="33" spans="1:18" ht="12.75">
      <c r="A33" s="35" t="s">
        <v>32</v>
      </c>
      <c r="B33" s="1">
        <v>17461</v>
      </c>
      <c r="C33" s="1">
        <v>8</v>
      </c>
      <c r="D33" s="1"/>
      <c r="E33" s="1">
        <v>31911</v>
      </c>
      <c r="F33" s="1">
        <f t="shared" si="9"/>
        <v>8.694929524504982</v>
      </c>
      <c r="G33" s="1"/>
      <c r="H33" s="1">
        <v>12534</v>
      </c>
      <c r="I33" s="1">
        <f t="shared" si="10"/>
        <v>9.930123116413938</v>
      </c>
      <c r="J33" s="28"/>
      <c r="K33" s="1">
        <v>3678</v>
      </c>
      <c r="L33" s="1">
        <v>10</v>
      </c>
      <c r="M33" s="1"/>
      <c r="N33" s="1">
        <v>330</v>
      </c>
      <c r="O33" s="1">
        <f t="shared" si="14"/>
        <v>11.137360782990214</v>
      </c>
      <c r="P33" s="1"/>
      <c r="Q33" s="1">
        <f t="shared" si="15"/>
        <v>65914</v>
      </c>
      <c r="R33" s="1">
        <f t="shared" si="16"/>
        <v>8.791581081441567</v>
      </c>
    </row>
    <row r="34" spans="1:18" ht="12.75">
      <c r="A34" s="35" t="s">
        <v>33</v>
      </c>
      <c r="B34" s="1">
        <v>18980</v>
      </c>
      <c r="C34" s="1">
        <v>9</v>
      </c>
      <c r="D34" s="1"/>
      <c r="E34" s="1">
        <v>33927</v>
      </c>
      <c r="F34" s="1">
        <f t="shared" si="9"/>
        <v>9.244237848324419</v>
      </c>
      <c r="G34" s="1"/>
      <c r="H34" s="1">
        <v>13238</v>
      </c>
      <c r="I34" s="1">
        <f t="shared" si="10"/>
        <v>10.487870577236933</v>
      </c>
      <c r="J34" s="28"/>
      <c r="K34" s="1">
        <v>3832</v>
      </c>
      <c r="L34" s="1">
        <f t="shared" si="11"/>
        <v>10.786162636867735</v>
      </c>
      <c r="M34" s="1"/>
      <c r="N34" s="1">
        <v>255</v>
      </c>
      <c r="O34" s="1">
        <f t="shared" si="14"/>
        <v>8.606142423219708</v>
      </c>
      <c r="P34" s="1"/>
      <c r="Q34" s="1">
        <f t="shared" si="15"/>
        <v>70232</v>
      </c>
      <c r="R34" s="1">
        <f t="shared" si="16"/>
        <v>9.367514071544802</v>
      </c>
    </row>
    <row r="35" spans="1:18" ht="12.75">
      <c r="A35" s="35" t="s">
        <v>34</v>
      </c>
      <c r="B35" s="1">
        <v>17049</v>
      </c>
      <c r="C35" s="1">
        <f t="shared" si="13"/>
        <v>7.81988890978392</v>
      </c>
      <c r="D35" s="1"/>
      <c r="E35" s="1">
        <v>33461</v>
      </c>
      <c r="F35" s="1">
        <f t="shared" si="9"/>
        <v>9.11726479331457</v>
      </c>
      <c r="G35" s="1"/>
      <c r="H35" s="1">
        <v>13084</v>
      </c>
      <c r="I35" s="1">
        <f t="shared" si="10"/>
        <v>10.365863320181901</v>
      </c>
      <c r="J35" s="28"/>
      <c r="K35" s="1">
        <v>3800</v>
      </c>
      <c r="L35" s="1">
        <f t="shared" si="11"/>
        <v>10.696090297520195</v>
      </c>
      <c r="M35" s="1"/>
      <c r="N35" s="1">
        <v>218</v>
      </c>
      <c r="O35" s="1">
        <f t="shared" si="14"/>
        <v>7.357408032399595</v>
      </c>
      <c r="P35" s="1"/>
      <c r="Q35" s="1">
        <f t="shared" si="15"/>
        <v>67612</v>
      </c>
      <c r="R35" s="1">
        <f t="shared" si="16"/>
        <v>9.018059593992584</v>
      </c>
    </row>
    <row r="36" spans="1:18" ht="12.75">
      <c r="A36" s="35" t="s">
        <v>25</v>
      </c>
      <c r="B36" s="1">
        <v>31091</v>
      </c>
      <c r="C36" s="1">
        <f t="shared" si="13"/>
        <v>14.260552882520491</v>
      </c>
      <c r="D36" s="1"/>
      <c r="E36" s="1">
        <v>89425</v>
      </c>
      <c r="F36" s="1">
        <v>24</v>
      </c>
      <c r="G36" s="1"/>
      <c r="H36" s="1">
        <v>28805</v>
      </c>
      <c r="I36" s="1">
        <f t="shared" si="10"/>
        <v>22.820902853702208</v>
      </c>
      <c r="J36" s="28"/>
      <c r="K36" s="1">
        <v>7793</v>
      </c>
      <c r="L36" s="1">
        <f t="shared" si="11"/>
        <v>21.93542939173023</v>
      </c>
      <c r="M36" s="1"/>
      <c r="N36" s="1">
        <v>497</v>
      </c>
      <c r="O36" s="1">
        <f t="shared" si="14"/>
        <v>16.773540330745863</v>
      </c>
      <c r="P36" s="1"/>
      <c r="Q36" s="1">
        <f t="shared" si="15"/>
        <v>157611</v>
      </c>
      <c r="R36" s="1">
        <f t="shared" si="16"/>
        <v>21.022087657054445</v>
      </c>
    </row>
    <row r="37" spans="1:18" ht="12.75">
      <c r="A37" s="35" t="s">
        <v>26</v>
      </c>
      <c r="B37" s="1">
        <v>3555</v>
      </c>
      <c r="C37" s="1">
        <f t="shared" si="13"/>
        <v>1.630576871035359</v>
      </c>
      <c r="D37" s="1"/>
      <c r="E37" s="1">
        <v>29767</v>
      </c>
      <c r="F37" s="1">
        <f t="shared" si="9"/>
        <v>8.110744481712882</v>
      </c>
      <c r="G37" s="1"/>
      <c r="H37" s="1">
        <v>5729</v>
      </c>
      <c r="I37" s="1">
        <f t="shared" si="10"/>
        <v>4.538828413430306</v>
      </c>
      <c r="J37" s="28"/>
      <c r="K37" s="1">
        <v>867</v>
      </c>
      <c r="L37" s="1">
        <f t="shared" si="11"/>
        <v>2.440397444197371</v>
      </c>
      <c r="M37" s="1"/>
      <c r="N37" s="1">
        <v>61</v>
      </c>
      <c r="O37" s="1">
        <f t="shared" si="14"/>
        <v>2.0587242659466756</v>
      </c>
      <c r="P37" s="1"/>
      <c r="Q37" s="1">
        <f t="shared" si="15"/>
        <v>39979</v>
      </c>
      <c r="R37" s="1">
        <f t="shared" si="16"/>
        <v>5.332381892389361</v>
      </c>
    </row>
    <row r="38" spans="1:18" ht="12.75">
      <c r="A38" s="35" t="s">
        <v>98</v>
      </c>
      <c r="B38" s="1">
        <v>581</v>
      </c>
      <c r="C38" s="1">
        <f t="shared" si="13"/>
        <v>0.26648809059677736</v>
      </c>
      <c r="D38" s="1"/>
      <c r="E38" s="1">
        <v>8914</v>
      </c>
      <c r="F38" s="1">
        <f t="shared" si="9"/>
        <v>2.4288365072055846</v>
      </c>
      <c r="G38" s="1"/>
      <c r="H38" s="1">
        <v>1753</v>
      </c>
      <c r="I38" s="1">
        <f t="shared" si="10"/>
        <v>1.3888228676458938</v>
      </c>
      <c r="J38" s="28"/>
      <c r="K38" s="1">
        <v>265</v>
      </c>
      <c r="L38" s="1">
        <f t="shared" si="11"/>
        <v>0.7459115602218032</v>
      </c>
      <c r="M38" s="1"/>
      <c r="N38" s="1">
        <v>39</v>
      </c>
      <c r="O38" s="1">
        <f t="shared" si="14"/>
        <v>1.3162335470806614</v>
      </c>
      <c r="P38" s="1"/>
      <c r="Q38" s="1">
        <f t="shared" si="15"/>
        <v>11552</v>
      </c>
      <c r="R38" s="1">
        <v>2</v>
      </c>
    </row>
    <row r="39" spans="1:18" ht="12.75">
      <c r="A39" s="35" t="s">
        <v>81</v>
      </c>
      <c r="B39" s="1">
        <v>323</v>
      </c>
      <c r="C39" s="1">
        <f t="shared" si="13"/>
        <v>0.1481508662009623</v>
      </c>
      <c r="D39" s="1"/>
      <c r="E39" s="1">
        <v>5407</v>
      </c>
      <c r="F39" s="1">
        <v>2</v>
      </c>
      <c r="G39" s="1"/>
      <c r="H39" s="1">
        <v>1081</v>
      </c>
      <c r="I39" s="1">
        <f t="shared" si="10"/>
        <v>0.8564275641330354</v>
      </c>
      <c r="J39" s="28"/>
      <c r="K39" s="1">
        <v>260</v>
      </c>
      <c r="L39" s="1">
        <f t="shared" si="11"/>
        <v>0.7318377571987502</v>
      </c>
      <c r="M39" s="1"/>
      <c r="N39" s="1">
        <v>21</v>
      </c>
      <c r="O39" s="1">
        <f t="shared" si="14"/>
        <v>0.7087411407357408</v>
      </c>
      <c r="P39" s="1"/>
      <c r="Q39" s="1">
        <f t="shared" si="15"/>
        <v>7092</v>
      </c>
      <c r="R39" s="1">
        <f t="shared" si="16"/>
        <v>0.9459279216795156</v>
      </c>
    </row>
    <row r="40" spans="1:18" ht="12.75">
      <c r="A40" s="35" t="s">
        <v>82</v>
      </c>
      <c r="B40" s="1">
        <v>34</v>
      </c>
      <c r="C40" s="1">
        <f t="shared" si="13"/>
        <v>0.015594828021153927</v>
      </c>
      <c r="D40" s="1"/>
      <c r="E40" s="1">
        <v>284</v>
      </c>
      <c r="F40" s="1">
        <f t="shared" si="9"/>
        <v>0.07738272022059524</v>
      </c>
      <c r="G40" s="1"/>
      <c r="H40" s="1">
        <v>44</v>
      </c>
      <c r="I40" s="1">
        <f t="shared" si="10"/>
        <v>0.034859216301437145</v>
      </c>
      <c r="J40" s="28"/>
      <c r="K40" s="1">
        <v>9</v>
      </c>
      <c r="L40" s="1">
        <f t="shared" si="11"/>
        <v>0.0253328454414952</v>
      </c>
      <c r="M40" s="1"/>
      <c r="N40" s="1">
        <v>0</v>
      </c>
      <c r="O40" s="1">
        <f t="shared" si="14"/>
        <v>0</v>
      </c>
      <c r="P40" s="1"/>
      <c r="Q40" s="1">
        <f t="shared" si="15"/>
        <v>371</v>
      </c>
      <c r="R40" s="1">
        <f t="shared" si="16"/>
        <v>0.04948382105796676</v>
      </c>
    </row>
    <row r="41" spans="1:18" ht="15.75" customHeight="1">
      <c r="A41" s="48" t="s">
        <v>2</v>
      </c>
      <c r="B41" s="31">
        <f>SUM(B26:B40)</f>
        <v>218021</v>
      </c>
      <c r="C41" s="31">
        <v>100</v>
      </c>
      <c r="D41" s="31"/>
      <c r="E41" s="31">
        <f>SUM(E26:E40)</f>
        <v>367007</v>
      </c>
      <c r="F41" s="31">
        <v>100</v>
      </c>
      <c r="G41" s="31"/>
      <c r="H41" s="31">
        <f>SUM(H26:H40)</f>
        <v>126222</v>
      </c>
      <c r="I41" s="31">
        <v>100</v>
      </c>
      <c r="J41" s="65"/>
      <c r="K41" s="31">
        <f>SUM(K26:K40)</f>
        <v>35527</v>
      </c>
      <c r="L41" s="31">
        <v>100</v>
      </c>
      <c r="M41" s="31"/>
      <c r="N41" s="31">
        <f>SUM(N26:N40)</f>
        <v>2963</v>
      </c>
      <c r="O41" s="31">
        <v>100</v>
      </c>
      <c r="P41" s="31"/>
      <c r="Q41" s="31">
        <f>SUM(Q26:Q40)</f>
        <v>749740</v>
      </c>
      <c r="R41" s="31">
        <v>100</v>
      </c>
    </row>
    <row r="42" ht="24" customHeight="1"/>
  </sheetData>
  <mergeCells count="9">
    <mergeCell ref="A1:R1"/>
    <mergeCell ref="B4:O4"/>
    <mergeCell ref="Q4:R4"/>
    <mergeCell ref="B5:C5"/>
    <mergeCell ref="E5:F5"/>
    <mergeCell ref="H5:I5"/>
    <mergeCell ref="K5:L5"/>
    <mergeCell ref="N5:O5"/>
    <mergeCell ref="A3:R3"/>
  </mergeCells>
  <printOptions/>
  <pageMargins left="0.7874015748031497" right="0.3937007874015748" top="1.1811023622047245" bottom="0.1968503937007874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D16" sqref="D16"/>
    </sheetView>
  </sheetViews>
  <sheetFormatPr defaultColWidth="9.140625" defaultRowHeight="12.75"/>
  <cols>
    <col min="1" max="1" width="21.421875" style="0" customWidth="1"/>
    <col min="2" max="2" width="7.7109375" style="0" customWidth="1"/>
    <col min="3" max="3" width="14.57421875" style="0" customWidth="1"/>
    <col min="4" max="4" width="11.7109375" style="0" customWidth="1"/>
  </cols>
  <sheetData>
    <row r="1" spans="1:4" ht="39" customHeight="1">
      <c r="A1" s="99" t="s">
        <v>142</v>
      </c>
      <c r="B1" s="91"/>
      <c r="C1" s="91"/>
      <c r="D1" s="91"/>
    </row>
    <row r="2" spans="1:4" ht="12.75" customHeight="1">
      <c r="A2" s="77"/>
      <c r="B2" s="53"/>
      <c r="C2" s="53"/>
      <c r="D2" s="53"/>
    </row>
    <row r="3" spans="1:4" ht="38.25" customHeight="1">
      <c r="A3" s="100" t="s">
        <v>143</v>
      </c>
      <c r="B3" s="91"/>
      <c r="C3" s="91"/>
      <c r="D3" s="91"/>
    </row>
    <row r="4" spans="1:4" ht="25.5" customHeight="1">
      <c r="A4" s="70" t="s">
        <v>39</v>
      </c>
      <c r="B4" s="45"/>
      <c r="C4" s="71" t="s">
        <v>69</v>
      </c>
      <c r="D4" s="9"/>
    </row>
    <row r="5" spans="1:4" ht="20.25" customHeight="1">
      <c r="A5" s="26" t="s">
        <v>144</v>
      </c>
      <c r="B5" s="30"/>
      <c r="C5" s="1">
        <v>4944</v>
      </c>
      <c r="D5" s="9"/>
    </row>
    <row r="6" spans="1:4" ht="20.25" customHeight="1">
      <c r="A6" s="26" t="s">
        <v>38</v>
      </c>
      <c r="B6" s="30"/>
      <c r="C6" s="26">
        <v>550</v>
      </c>
      <c r="D6" s="9"/>
    </row>
    <row r="7" spans="1:4" ht="20.25" customHeight="1">
      <c r="A7" s="32" t="s">
        <v>2</v>
      </c>
      <c r="B7" s="52"/>
      <c r="C7" s="31">
        <v>5494</v>
      </c>
      <c r="D7" s="9"/>
    </row>
    <row r="8" spans="1:4" ht="24" customHeight="1">
      <c r="A8" s="18"/>
      <c r="B8" s="6"/>
      <c r="C8" s="9"/>
      <c r="D8" s="9"/>
    </row>
    <row r="9" spans="1:4" ht="12.75">
      <c r="A9" s="9"/>
      <c r="B9" s="9"/>
      <c r="C9" s="9"/>
      <c r="D9" s="9"/>
    </row>
    <row r="10" spans="1:4" ht="12.75">
      <c r="A10" s="9"/>
      <c r="B10" s="9"/>
      <c r="C10" s="9"/>
      <c r="D10" s="9"/>
    </row>
    <row r="11" spans="1:4" ht="12.75">
      <c r="A11" s="9"/>
      <c r="B11" s="9"/>
      <c r="C11" s="9"/>
      <c r="D11" s="9"/>
    </row>
    <row r="12" spans="1:4" ht="40.5" customHeight="1">
      <c r="A12" s="92" t="s">
        <v>134</v>
      </c>
      <c r="B12" s="93"/>
      <c r="C12" s="93"/>
      <c r="D12" s="19"/>
    </row>
    <row r="13" spans="1:4" ht="12.75" customHeight="1">
      <c r="A13" s="79"/>
      <c r="B13" s="80"/>
      <c r="C13" s="80"/>
      <c r="D13" s="19"/>
    </row>
    <row r="14" spans="1:4" ht="38.25" customHeight="1">
      <c r="A14" s="97" t="s">
        <v>117</v>
      </c>
      <c r="B14" s="93"/>
      <c r="C14" s="93"/>
      <c r="D14" s="19"/>
    </row>
    <row r="15" spans="1:4" ht="25.5" customHeight="1">
      <c r="A15" s="70" t="s">
        <v>114</v>
      </c>
      <c r="B15" s="45"/>
      <c r="C15" s="71" t="s">
        <v>115</v>
      </c>
      <c r="D15" s="20"/>
    </row>
    <row r="16" spans="1:4" ht="20.25" customHeight="1">
      <c r="A16" s="36" t="s">
        <v>104</v>
      </c>
      <c r="B16" s="30"/>
      <c r="C16" s="61">
        <v>354302967</v>
      </c>
      <c r="D16" s="21"/>
    </row>
    <row r="17" spans="1:4" ht="20.25" customHeight="1">
      <c r="A17" s="46" t="s">
        <v>111</v>
      </c>
      <c r="B17" s="49"/>
      <c r="C17" s="61">
        <v>391281214</v>
      </c>
      <c r="D17" s="22"/>
    </row>
    <row r="18" spans="1:4" ht="20.25" customHeight="1">
      <c r="A18" s="37" t="s">
        <v>145</v>
      </c>
      <c r="B18" s="52"/>
      <c r="C18" s="31">
        <v>549677304</v>
      </c>
      <c r="D18" s="22"/>
    </row>
    <row r="19" ht="24" customHeight="1"/>
  </sheetData>
  <mergeCells count="4">
    <mergeCell ref="A1:D1"/>
    <mergeCell ref="A12:C12"/>
    <mergeCell ref="A3:D3"/>
    <mergeCell ref="A14:C14"/>
  </mergeCells>
  <printOptions/>
  <pageMargins left="0.7874015748031497" right="0.3937007874015748" top="1.1811023622047245" bottom="0.1968503937007874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 Studiestödsnämnden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Margaretha Pettersson</dc:creator>
  <cp:keywords/>
  <dc:description/>
  <cp:lastModifiedBy>Margatetha Pettersson</cp:lastModifiedBy>
  <cp:lastPrinted>2005-05-02T08:39:07Z</cp:lastPrinted>
  <dcterms:created xsi:type="dcterms:W3CDTF">2001-09-13T11:32:39Z</dcterms:created>
  <dcterms:modified xsi:type="dcterms:W3CDTF">2005-05-02T08:43:55Z</dcterms:modified>
  <cp:category/>
  <cp:version/>
  <cp:contentType/>
  <cp:contentStatus/>
</cp:coreProperties>
</file>