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930" windowHeight="12870" tabRatio="803" activeTab="0"/>
  </bookViews>
  <sheets>
    <sheet name="4.1 (1)" sheetId="1" r:id="rId1"/>
    <sheet name="4.1 (2)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comments1.xml><?xml version="1.0" encoding="utf-8"?>
<comments xmlns="http://schemas.openxmlformats.org/spreadsheetml/2006/main">
  <authors>
    <author>Anders Larsson</author>
  </authors>
  <commentList>
    <comment ref="G10" authorId="0">
      <text>
        <r>
          <rPr>
            <b/>
            <sz val="8"/>
            <rFont val="Tahoma"/>
            <family val="0"/>
          </rPr>
          <t>Anders Larsson:</t>
        </r>
        <r>
          <rPr>
            <sz val="8"/>
            <rFont val="Tahoma"/>
            <family val="0"/>
          </rPr>
          <t xml:space="preserve">
En person från Färöarna som i Cognos är registrerad under 'Europa övriga' är förd till Danmark (och Norden).</t>
        </r>
      </text>
    </comment>
  </commentList>
</comments>
</file>

<file path=xl/sharedStrings.xml><?xml version="1.0" encoding="utf-8"?>
<sst xmlns="http://schemas.openxmlformats.org/spreadsheetml/2006/main" count="640" uniqueCount="170">
  <si>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</si>
  <si>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</si>
  <si>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</si>
  <si>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</si>
  <si>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</si>
  <si>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</si>
  <si>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</si>
  <si>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</si>
  <si>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</si>
  <si>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</si>
  <si>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</si>
  <si>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</si>
  <si>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</si>
  <si>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</si>
  <si>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</si>
  <si>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</si>
  <si>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</si>
  <si>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</si>
  <si>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</si>
  <si>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</si>
  <si>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</si>
  <si>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</si>
  <si>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</si>
  <si>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</si>
  <si>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</si>
  <si>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</si>
  <si>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</si>
  <si>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</si>
  <si>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</si>
  <si>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</si>
  <si>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</si>
  <si>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</si>
  <si>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</si>
  <si>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</si>
  <si>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</si>
  <si>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</si>
  <si>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</si>
  <si>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</si>
  <si>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</si>
  <si>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</si>
  <si>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</si>
  <si>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</si>
  <si>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</si>
  <si>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</si>
  <si>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</si>
  <si>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</si>
  <si>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</si>
  <si>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</si>
  <si>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</si>
  <si>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</si>
  <si>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</si>
  <si>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</si>
  <si>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</si>
  <si>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</si>
  <si>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</si>
  <si>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</si>
  <si>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</si>
  <si>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</si>
  <si>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</si>
  <si>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</si>
  <si>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</si>
  <si>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</si>
  <si>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</si>
  <si>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</si>
  <si>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</si>
  <si>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</si>
  <si>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</si>
  <si>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</si>
  <si>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</si>
  <si>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</si>
  <si>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</si>
  <si>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</si>
  <si>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</si>
  <si>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</si>
  <si>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</si>
  <si>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</si>
  <si>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</si>
  <si>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</si>
  <si>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</si>
  <si>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</si>
  <si>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</si>
  <si>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</si>
  <si>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</si>
  <si>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</si>
  <si>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Ålder</t>
  </si>
  <si>
    <t>Lettland</t>
  </si>
  <si>
    <t>Slovakien</t>
  </si>
  <si>
    <t>Slovenien</t>
  </si>
  <si>
    <t>Typ av studiestöd</t>
  </si>
  <si>
    <t>Indien</t>
  </si>
  <si>
    <t>Sydkorea</t>
  </si>
  <si>
    <t>Jordanien</t>
  </si>
  <si>
    <t>Malaysia</t>
  </si>
  <si>
    <t>Turkiet</t>
  </si>
  <si>
    <t>Bulgarien</t>
  </si>
  <si>
    <t>Kroatien</t>
  </si>
  <si>
    <t>Ukraina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</si>
  <si>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</si>
  <si>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</si>
  <si>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</si>
  <si>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</si>
  <si>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</si>
  <si>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</si>
  <si>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</si>
  <si>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</si>
  <si>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Tjänster</t>
  </si>
  <si>
    <t xml:space="preserve">  Okänd</t>
  </si>
  <si>
    <t>Litauen</t>
  </si>
  <si>
    <t>Filippinerna</t>
  </si>
  <si>
    <t>Vietnam</t>
  </si>
  <si>
    <t>-</t>
  </si>
  <si>
    <t xml:space="preserve">  Tilläggsbidrag</t>
  </si>
  <si>
    <t xml:space="preserve">  Grundbidrag</t>
  </si>
  <si>
    <t>EU-27</t>
  </si>
  <si>
    <t>Cypern</t>
  </si>
  <si>
    <t xml:space="preserve">Serbien </t>
  </si>
  <si>
    <t>Förenade Arabemiraten</t>
  </si>
  <si>
    <t xml:space="preserve">  Övriga</t>
  </si>
  <si>
    <t>Colombia</t>
  </si>
  <si>
    <t>Luxemburg</t>
  </si>
  <si>
    <t>EU-27, utom Norden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</si>
  <si>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</si>
  <si>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</si>
  <si>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</si>
  <si>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</si>
  <si>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</si>
  <si>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</si>
  <si>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Saudiarabien</t>
  </si>
  <si>
    <t>2008/09</t>
  </si>
  <si>
    <t>Tabell 4.1    forts…</t>
  </si>
  <si>
    <t xml:space="preserve"> –19 år</t>
  </si>
  <si>
    <t>20–24 år</t>
  </si>
  <si>
    <t>25–29 år</t>
  </si>
  <si>
    <t>30–34 år</t>
  </si>
  <si>
    <t>35–39 år</t>
  </si>
  <si>
    <t>40–44 år</t>
  </si>
  <si>
    <t xml:space="preserve">45 år– </t>
  </si>
  <si>
    <t>Tabell 4.4    forts…</t>
  </si>
  <si>
    <r>
      <t>Totalt utbetalt studielån</t>
    </r>
    <r>
      <rPr>
        <b/>
        <vertAlign val="superscript"/>
        <sz val="8.5"/>
        <rFont val="Arial"/>
        <family val="2"/>
      </rPr>
      <t>4</t>
    </r>
  </si>
  <si>
    <r>
      <t>Totalt utbetalt bidrag</t>
    </r>
    <r>
      <rPr>
        <b/>
        <vertAlign val="superscript"/>
        <sz val="8.5"/>
        <rFont val="Arial"/>
        <family val="2"/>
      </rPr>
      <t>3</t>
    </r>
  </si>
  <si>
    <r>
      <t xml:space="preserve">  Samtliga nivåer</t>
    </r>
    <r>
      <rPr>
        <vertAlign val="superscript"/>
        <sz val="8.5"/>
        <rFont val="Arial"/>
        <family val="2"/>
      </rPr>
      <t>1</t>
    </r>
  </si>
  <si>
    <r>
      <t xml:space="preserve">  Totalt eftergymnasial nivå</t>
    </r>
    <r>
      <rPr>
        <vertAlign val="superscript"/>
        <sz val="8.5"/>
        <rFont val="Arial"/>
        <family val="2"/>
      </rPr>
      <t>1</t>
    </r>
  </si>
  <si>
    <r>
      <t xml:space="preserve">  Totalt gymnasienivå</t>
    </r>
    <r>
      <rPr>
        <vertAlign val="superscript"/>
        <sz val="8.5"/>
        <rFont val="Arial"/>
        <family val="2"/>
      </rPr>
      <t>2</t>
    </r>
  </si>
  <si>
    <r>
      <t>Samtliga nivåer</t>
    </r>
    <r>
      <rPr>
        <vertAlign val="superscript"/>
        <sz val="8.5"/>
        <rFont val="Arial"/>
        <family val="2"/>
      </rPr>
      <t>1</t>
    </r>
  </si>
  <si>
    <t>2009/10</t>
  </si>
  <si>
    <r>
      <t>Totalt</t>
    </r>
    <r>
      <rPr>
        <b/>
        <vertAlign val="superscript"/>
        <sz val="8.5"/>
        <rFont val="Arial"/>
        <family val="2"/>
      </rPr>
      <t>3</t>
    </r>
  </si>
  <si>
    <r>
      <t>Free-movers</t>
    </r>
    <r>
      <rPr>
        <vertAlign val="superscript"/>
        <sz val="8.5"/>
        <rFont val="Arial"/>
        <family val="2"/>
      </rPr>
      <t>3</t>
    </r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</si>
  <si>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1, 2</t>
    </r>
  </si>
  <si>
    <r>
      <t>Tabell 4.1     Antal studerande som fått studiemedel för studier utomlands, 
                     fördelat på kön, utbildningsnivå, världsdel och land, 2010/11</t>
    </r>
    <r>
      <rPr>
        <b/>
        <vertAlign val="superscript"/>
        <sz val="10"/>
        <rFont val="Arial"/>
        <family val="2"/>
      </rPr>
      <t>1, 2</t>
    </r>
  </si>
  <si>
    <t xml:space="preserve">                      Number of students receiving student aid for studies abroad, by 
                      sex, level of education, continent and country, 2010/11</t>
  </si>
  <si>
    <r>
      <t>Tabell 4.2    Antal studerande som fått studiemedel för studier utomlands, fördelat på 
                    kön, ålder och utbildningsnivå, 2010/11</t>
    </r>
    <r>
      <rPr>
        <b/>
        <vertAlign val="superscript"/>
        <sz val="10"/>
        <rFont val="Arial"/>
        <family val="2"/>
      </rPr>
      <t>1, 2</t>
    </r>
  </si>
  <si>
    <t xml:space="preserve">                    Number of students receiving student aid for studies abroad, by sex, age and
                    level of education, 2010/11</t>
  </si>
  <si>
    <t>2010/11</t>
  </si>
  <si>
    <r>
      <t>Tabell 4.4    Antal studerande på eftergymnasial nivå som fått studiemedel för 
                     studier utomlands, fördelat på kön, världsdel och studieinriktning, 
                     2010/11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</si>
  <si>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in post-secondary education receiving student aid 
                     for studies abroad, by sex, continent and field of education, 2010/11</t>
  </si>
  <si>
    <t>Tabell 4.5    Antal studerande som fått studiemedel för studier utomlands, fördelat på
                    kön, utbildningsnivå, typ av studiestöd och utbetalt belopp, miljoner kronor, 2010/11</t>
  </si>
  <si>
    <t xml:space="preserve">                     Number of students receiving student aid for studies abroad, by sex, level of 
                     education, type of aid and disbursed amount, SEK million, 2010/11</t>
  </si>
  <si>
    <t>4               Studiemedel för studier utomlands</t>
  </si>
  <si>
    <t xml:space="preserve">                 Financial student aid for studies abroad</t>
  </si>
  <si>
    <t>1   En person kan finnas registrerad på flera utbildningsnivåer under samma läsår.
2   Tabellen har sekretessgranskats, vilket innebär att enskilda celler med antal mindre än 3 har ersatts med " och att 
     summeringar har justerats.
3   Nettoräknat antal. Studerande som läst på olika utbildningsnivåer under tidsperioden har räknats endast en gång.</t>
  </si>
  <si>
    <t>Kenya</t>
  </si>
  <si>
    <t>Tunisien</t>
  </si>
  <si>
    <r>
      <t>1   En person kan finnas registrerad på flera utbildningsnivårer eller i flera studieländer under samma läsår.
2   Tabellen har sekretessgranskats, vilket innebär att enskilda celler med antal mindre än 3 har ersatts 
     med " och att summeringar har justerats. 
3   På gymnasienivå fanns det dessutom</t>
    </r>
    <r>
      <rPr>
        <sz val="8.5"/>
        <color indexed="10"/>
        <rFont val="Arial"/>
        <family val="2"/>
      </rPr>
      <t xml:space="preserve"> </t>
    </r>
    <r>
      <rPr>
        <sz val="8.5"/>
        <rFont val="Arial"/>
        <family val="2"/>
      </rPr>
      <t>1 025 utlandsstuderande med studiehjälp under läsåret 2010/11.</t>
    </r>
  </si>
  <si>
    <r>
      <t>Totalt</t>
    </r>
    <r>
      <rPr>
        <vertAlign val="superscript"/>
        <sz val="8.5"/>
        <rFont val="Arial"/>
        <family val="2"/>
      </rPr>
      <t>5</t>
    </r>
  </si>
  <si>
    <r>
      <t>EU-27</t>
    </r>
    <r>
      <rPr>
        <vertAlign val="superscript"/>
        <sz val="8.5"/>
        <rFont val="Arial"/>
        <family val="2"/>
      </rPr>
      <t>6</t>
    </r>
  </si>
  <si>
    <r>
      <t>Språkkurser</t>
    </r>
    <r>
      <rPr>
        <vertAlign val="superscript"/>
        <sz val="8.5"/>
        <rFont val="Arial"/>
        <family val="2"/>
      </rPr>
      <t>4</t>
    </r>
  </si>
  <si>
    <t>"</t>
  </si>
  <si>
    <t>1   En person som har studerat i flera världsdelar under läsåret räknas dubbelt.
2   Tabellen har sekretessgranskats, vilket innebär att enskilda celler med antal mindre än 3 har ersatts med " och att 
     summeringar har justerats.
3   Avser i denna tabell utlandsstuderande på eftergymnasial nivå som inte läser språkkurser eller på utbytesprogram, 
     för samtliga läsår i tidsserien. I tidigare publikationer har antalet free-movers räknats ut genom en substraktion av det 
     totala nettoantalet studerande per världsdel minus antalet som läser språkkurser och utbytesprogram.
4   Studerande som läser en icke-akademisk förberedande språkkurs på eftergymnasial nivå.
5   Nettoräknat antal. En studerande som förekommer inom flera typer av studier under läsåret har räknats endast en
     gång.
6   Omfattar länderna inom Europeiska unionen utom Danmark och Finland.</t>
  </si>
  <si>
    <r>
      <t xml:space="preserve">1   Tabellen har sekretessgranskats, vilket innebär att enskilda celler med antal mindre än 3 har ersatts 
     med " och att summeringar har justerats.  
2   För utbytesstuderande registreras studieinriktning "Okänd" i CSN:s system.  </t>
    </r>
    <r>
      <rPr>
        <sz val="8.5"/>
        <rFont val="Arial"/>
        <family val="2"/>
      </rPr>
      <t xml:space="preserve"> </t>
    </r>
  </si>
  <si>
    <t>1   Avser nettoräknat antal studerande på gymnasie- och eftergymnasial nivå inklusive forskare.
2   Avser nettoräknat antal studerande med merkostnadslån.
3   Avser sammanlagt belopp som har betalats ut i grundbidrag och tilläggsbidrag.
4   Avser sammanlagt belopp som har betalats ut i grundlån och merkostnadslån.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</si>
</sst>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00000"/>
    <numFmt numFmtId="175" formatCode="0.0%"/>
    <numFmt numFmtId="176" formatCode="[$-41D]&quot;den &quot;d\ mmmm\ yyyy"/>
    <numFmt numFmtId="177" formatCode="#,##0.0;&quot;-&quot;#,##0.0"/>
    <numFmt numFmtId="178" formatCode="#,##0.000"/>
    <numFmt numFmtId="179" formatCode="#,##0.0000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0"/>
    </font>
    <font>
      <b/>
      <sz val="8.5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22" borderId="3" applyNumberFormat="0" applyAlignment="0" applyProtection="0"/>
    <xf numFmtId="0" fontId="25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9" fontId="0" fillId="0" borderId="0" xfId="50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/>
    </xf>
    <xf numFmtId="173" fontId="3" fillId="0" borderId="0" xfId="0" applyNumberFormat="1" applyFont="1" applyAlignment="1">
      <alignment horizontal="right"/>
    </xf>
    <xf numFmtId="173" fontId="3" fillId="0" borderId="0" xfId="0" applyNumberFormat="1" applyFont="1" applyFill="1" applyAlignment="1">
      <alignment horizontal="right"/>
    </xf>
    <xf numFmtId="173" fontId="3" fillId="0" borderId="11" xfId="0" applyNumberFormat="1" applyFont="1" applyBorder="1" applyAlignment="1">
      <alignment/>
    </xf>
    <xf numFmtId="3" fontId="34" fillId="0" borderId="0" xfId="0" applyNumberFormat="1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1" fillId="0" borderId="0" xfId="0" applyFont="1" applyFill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28575</xdr:rowOff>
    </xdr:from>
    <xdr:to>
      <xdr:col>0</xdr:col>
      <xdr:colOff>1504950</xdr:colOff>
      <xdr:row>47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485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2</xdr:col>
      <xdr:colOff>200025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069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2.75"/>
  <cols>
    <col min="1" max="1" width="23.140625" style="0" customWidth="1"/>
    <col min="2" max="4" width="5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10.140625" style="0" bestFit="1" customWidth="1"/>
    <col min="11" max="11" width="5.7109375" style="0" customWidth="1"/>
    <col min="12" max="12" width="7.7109375" style="0" customWidth="1"/>
  </cols>
  <sheetData>
    <row r="1" spans="1:9" ht="15.75">
      <c r="A1" s="107" t="s">
        <v>157</v>
      </c>
      <c r="B1" s="108"/>
      <c r="C1" s="108"/>
      <c r="D1" s="108"/>
      <c r="E1" s="108"/>
      <c r="F1" s="108"/>
      <c r="G1" s="108"/>
      <c r="H1" s="108"/>
      <c r="I1" s="108"/>
    </row>
    <row r="2" ht="18.75" customHeight="1">
      <c r="A2" s="22" t="s">
        <v>158</v>
      </c>
    </row>
    <row r="3" ht="12.75" customHeight="1"/>
    <row r="4" spans="1:11" ht="26.25" customHeight="1">
      <c r="A4" s="114" t="s">
        <v>148</v>
      </c>
      <c r="B4" s="111"/>
      <c r="C4" s="111"/>
      <c r="D4" s="111"/>
      <c r="E4" s="111"/>
      <c r="F4" s="111"/>
      <c r="G4" s="111"/>
      <c r="H4" s="111"/>
      <c r="I4" s="111"/>
      <c r="J4" s="115"/>
      <c r="K4" s="113"/>
    </row>
    <row r="5" spans="1:9" ht="8.25" customHeight="1">
      <c r="A5" s="23"/>
      <c r="B5" s="20"/>
      <c r="C5" s="20"/>
      <c r="D5" s="20"/>
      <c r="E5" s="20"/>
      <c r="F5" s="20"/>
      <c r="G5" s="20"/>
      <c r="H5" s="20"/>
      <c r="I5" s="20"/>
    </row>
    <row r="6" spans="1:11" ht="27" customHeight="1">
      <c r="A6" s="110" t="s">
        <v>149</v>
      </c>
      <c r="B6" s="111"/>
      <c r="C6" s="111"/>
      <c r="D6" s="111"/>
      <c r="E6" s="111"/>
      <c r="F6" s="111"/>
      <c r="G6" s="111"/>
      <c r="H6" s="111"/>
      <c r="I6" s="111"/>
      <c r="J6" s="112"/>
      <c r="K6" s="113"/>
    </row>
    <row r="7" spans="1:12" ht="18.75" customHeight="1">
      <c r="A7" s="3" t="s">
        <v>59</v>
      </c>
      <c r="B7" s="109" t="s">
        <v>4</v>
      </c>
      <c r="C7" s="109"/>
      <c r="D7" s="109"/>
      <c r="E7" s="3"/>
      <c r="F7" s="109" t="s">
        <v>122</v>
      </c>
      <c r="G7" s="109"/>
      <c r="H7" s="109"/>
      <c r="I7" s="3"/>
      <c r="J7" s="27" t="s">
        <v>0</v>
      </c>
      <c r="K7" s="32"/>
      <c r="L7" s="7"/>
    </row>
    <row r="8" spans="1:12" ht="15" customHeight="1">
      <c r="A8" s="2" t="s">
        <v>3</v>
      </c>
      <c r="B8" s="4" t="s">
        <v>55</v>
      </c>
      <c r="C8" s="4" t="s">
        <v>56</v>
      </c>
      <c r="D8" s="4" t="s">
        <v>2</v>
      </c>
      <c r="E8" s="4"/>
      <c r="F8" s="4" t="s">
        <v>55</v>
      </c>
      <c r="G8" s="4" t="s">
        <v>56</v>
      </c>
      <c r="H8" s="4" t="s">
        <v>2</v>
      </c>
      <c r="I8" s="4"/>
      <c r="J8" s="4" t="s">
        <v>2</v>
      </c>
      <c r="K8" s="18"/>
      <c r="L8" s="18"/>
    </row>
    <row r="9" spans="1:12" ht="16.5" customHeight="1">
      <c r="A9" s="6" t="s">
        <v>8</v>
      </c>
      <c r="B9" s="102">
        <f>SUM(B10:B13)</f>
        <v>140</v>
      </c>
      <c r="C9" s="102">
        <f>SUM(C10:C13)</f>
        <v>211</v>
      </c>
      <c r="D9" s="102">
        <f aca="true" t="shared" si="0" ref="D9:D14">SUM(B9:C9)</f>
        <v>351</v>
      </c>
      <c r="E9" s="102"/>
      <c r="F9" s="102">
        <f>SUM(F10:F13)</f>
        <v>1962</v>
      </c>
      <c r="G9" s="102">
        <f>SUM(G10:G13)</f>
        <v>1040</v>
      </c>
      <c r="H9" s="102">
        <f>SUM(F9:G9)</f>
        <v>3002</v>
      </c>
      <c r="I9" s="102"/>
      <c r="J9" s="102">
        <f aca="true" t="shared" si="1" ref="J9:J15">SUM(D9,H9)</f>
        <v>3353</v>
      </c>
      <c r="K9" s="11"/>
      <c r="L9" s="1"/>
    </row>
    <row r="10" spans="1:11" ht="12.75">
      <c r="A10" s="1" t="s">
        <v>9</v>
      </c>
      <c r="B10" s="71">
        <v>79</v>
      </c>
      <c r="C10" s="71">
        <v>120</v>
      </c>
      <c r="D10" s="71">
        <f t="shared" si="0"/>
        <v>199</v>
      </c>
      <c r="E10" s="71"/>
      <c r="F10" s="71">
        <v>1382</v>
      </c>
      <c r="G10" s="71">
        <f>643+1</f>
        <v>644</v>
      </c>
      <c r="H10" s="71">
        <f>SUM(F10:G10)</f>
        <v>2026</v>
      </c>
      <c r="I10" s="71"/>
      <c r="J10" s="73">
        <f t="shared" si="1"/>
        <v>2225</v>
      </c>
      <c r="K10" s="87"/>
    </row>
    <row r="11" spans="1:11" ht="12.75">
      <c r="A11" s="1" t="s">
        <v>10</v>
      </c>
      <c r="B11" s="71">
        <v>25</v>
      </c>
      <c r="C11" s="71">
        <v>26</v>
      </c>
      <c r="D11" s="71">
        <f t="shared" si="0"/>
        <v>51</v>
      </c>
      <c r="E11" s="71"/>
      <c r="F11" s="71">
        <v>74</v>
      </c>
      <c r="G11" s="71">
        <v>123</v>
      </c>
      <c r="H11" s="71">
        <f aca="true" t="shared" si="2" ref="H11:H17">SUM(F11:G11)</f>
        <v>197</v>
      </c>
      <c r="I11" s="71"/>
      <c r="J11" s="73">
        <f t="shared" si="1"/>
        <v>248</v>
      </c>
      <c r="K11" s="87"/>
    </row>
    <row r="12" spans="1:11" ht="12.75">
      <c r="A12" s="1" t="s">
        <v>11</v>
      </c>
      <c r="B12" s="71" t="s">
        <v>166</v>
      </c>
      <c r="C12" s="71" t="s">
        <v>166</v>
      </c>
      <c r="D12" s="71" t="s">
        <v>166</v>
      </c>
      <c r="E12" s="71"/>
      <c r="F12" s="71">
        <v>29</v>
      </c>
      <c r="G12" s="71">
        <v>20</v>
      </c>
      <c r="H12" s="71">
        <f t="shared" si="2"/>
        <v>49</v>
      </c>
      <c r="I12" s="71"/>
      <c r="J12" s="73">
        <f t="shared" si="1"/>
        <v>49</v>
      </c>
      <c r="K12" s="87"/>
    </row>
    <row r="13" spans="1:11" ht="12.75">
      <c r="A13" s="1" t="s">
        <v>12</v>
      </c>
      <c r="B13" s="71">
        <v>36</v>
      </c>
      <c r="C13" s="71">
        <v>65</v>
      </c>
      <c r="D13" s="71">
        <f t="shared" si="0"/>
        <v>101</v>
      </c>
      <c r="E13" s="71"/>
      <c r="F13" s="71">
        <v>477</v>
      </c>
      <c r="G13" s="71">
        <v>253</v>
      </c>
      <c r="H13" s="71">
        <f t="shared" si="2"/>
        <v>730</v>
      </c>
      <c r="I13" s="71"/>
      <c r="J13" s="73">
        <f t="shared" si="1"/>
        <v>831</v>
      </c>
      <c r="K13" s="87"/>
    </row>
    <row r="14" spans="1:11" ht="16.5" customHeight="1">
      <c r="A14" s="17" t="s">
        <v>120</v>
      </c>
      <c r="B14" s="72">
        <f>SUM(B15:B38)</f>
        <v>15</v>
      </c>
      <c r="C14" s="72">
        <f>SUM(C15:C38)</f>
        <v>10</v>
      </c>
      <c r="D14" s="72">
        <f t="shared" si="0"/>
        <v>25</v>
      </c>
      <c r="E14" s="72"/>
      <c r="F14" s="72">
        <f>SUM(F15:F38)</f>
        <v>8267</v>
      </c>
      <c r="G14" s="72">
        <f>SUM(G15:G38)</f>
        <v>4901</v>
      </c>
      <c r="H14" s="79">
        <f>SUM(F14:G14)</f>
        <v>13168</v>
      </c>
      <c r="I14" s="72"/>
      <c r="J14" s="72">
        <f t="shared" si="1"/>
        <v>13193</v>
      </c>
      <c r="K14" s="69"/>
    </row>
    <row r="15" spans="1:11" s="9" customFormat="1" ht="12.75">
      <c r="A15" s="7" t="s">
        <v>13</v>
      </c>
      <c r="B15" s="71" t="s">
        <v>110</v>
      </c>
      <c r="C15" s="71" t="s">
        <v>110</v>
      </c>
      <c r="D15" s="71" t="s">
        <v>110</v>
      </c>
      <c r="E15" s="71"/>
      <c r="F15" s="71">
        <v>71</v>
      </c>
      <c r="G15" s="71">
        <v>42</v>
      </c>
      <c r="H15" s="71">
        <f t="shared" si="2"/>
        <v>113</v>
      </c>
      <c r="I15" s="71"/>
      <c r="J15" s="73">
        <f t="shared" si="1"/>
        <v>113</v>
      </c>
      <c r="K15" s="91"/>
    </row>
    <row r="16" spans="1:11" s="9" customFormat="1" ht="12.75">
      <c r="A16" s="7" t="s">
        <v>94</v>
      </c>
      <c r="B16" s="71" t="s">
        <v>110</v>
      </c>
      <c r="C16" s="71" t="s">
        <v>110</v>
      </c>
      <c r="D16" s="71" t="s">
        <v>110</v>
      </c>
      <c r="E16" s="71"/>
      <c r="F16" s="71">
        <v>5</v>
      </c>
      <c r="G16" s="71">
        <v>5</v>
      </c>
      <c r="H16" s="71">
        <f t="shared" si="2"/>
        <v>10</v>
      </c>
      <c r="I16" s="71"/>
      <c r="J16" s="73">
        <f aca="true" t="shared" si="3" ref="J16:J37">SUM(D16,H16)</f>
        <v>10</v>
      </c>
      <c r="K16" s="91"/>
    </row>
    <row r="17" spans="1:11" s="9" customFormat="1" ht="12.75">
      <c r="A17" s="7" t="s">
        <v>114</v>
      </c>
      <c r="B17" s="71" t="s">
        <v>110</v>
      </c>
      <c r="C17" s="71" t="s">
        <v>110</v>
      </c>
      <c r="D17" s="71" t="s">
        <v>110</v>
      </c>
      <c r="E17" s="71"/>
      <c r="F17" s="71">
        <v>5</v>
      </c>
      <c r="G17" s="71">
        <v>5</v>
      </c>
      <c r="H17" s="71">
        <f t="shared" si="2"/>
        <v>10</v>
      </c>
      <c r="I17" s="71"/>
      <c r="J17" s="73">
        <f t="shared" si="3"/>
        <v>10</v>
      </c>
      <c r="K17" s="91"/>
    </row>
    <row r="18" spans="1:11" s="9" customFormat="1" ht="12.75">
      <c r="A18" s="7" t="s">
        <v>24</v>
      </c>
      <c r="B18" s="71" t="s">
        <v>110</v>
      </c>
      <c r="C18" s="71" t="s">
        <v>110</v>
      </c>
      <c r="D18" s="71" t="s">
        <v>110</v>
      </c>
      <c r="E18" s="71"/>
      <c r="F18" s="71">
        <v>9</v>
      </c>
      <c r="G18" s="71">
        <v>10</v>
      </c>
      <c r="H18" s="71">
        <f aca="true" t="shared" si="4" ref="H18:H38">SUM(F18:G18)</f>
        <v>19</v>
      </c>
      <c r="I18" s="71"/>
      <c r="J18" s="73">
        <f t="shared" si="3"/>
        <v>19</v>
      </c>
      <c r="K18" s="91"/>
    </row>
    <row r="19" spans="1:11" ht="12.75">
      <c r="A19" s="1" t="s">
        <v>14</v>
      </c>
      <c r="B19" s="71" t="s">
        <v>166</v>
      </c>
      <c r="C19" s="71" t="s">
        <v>166</v>
      </c>
      <c r="D19" s="71" t="s">
        <v>166</v>
      </c>
      <c r="E19" s="71"/>
      <c r="F19" s="71">
        <v>925</v>
      </c>
      <c r="G19" s="71">
        <v>332</v>
      </c>
      <c r="H19" s="71">
        <f t="shared" si="4"/>
        <v>1257</v>
      </c>
      <c r="I19" s="71"/>
      <c r="J19" s="73">
        <f t="shared" si="3"/>
        <v>1257</v>
      </c>
      <c r="K19" s="87"/>
    </row>
    <row r="20" spans="1:11" ht="12.75">
      <c r="A20" s="1" t="s">
        <v>15</v>
      </c>
      <c r="B20" s="71" t="s">
        <v>110</v>
      </c>
      <c r="C20" s="71" t="s">
        <v>110</v>
      </c>
      <c r="D20" s="71" t="s">
        <v>110</v>
      </c>
      <c r="E20" s="71"/>
      <c r="F20" s="71">
        <v>53</v>
      </c>
      <c r="G20" s="71">
        <v>22</v>
      </c>
      <c r="H20" s="71">
        <f t="shared" si="4"/>
        <v>75</v>
      </c>
      <c r="I20" s="71"/>
      <c r="J20" s="73">
        <f t="shared" si="3"/>
        <v>75</v>
      </c>
      <c r="K20" s="87"/>
    </row>
    <row r="21" spans="1:11" ht="12.75">
      <c r="A21" s="1" t="s">
        <v>16</v>
      </c>
      <c r="B21" s="71">
        <v>3</v>
      </c>
      <c r="C21" s="71" t="s">
        <v>110</v>
      </c>
      <c r="D21" s="71">
        <f>SUM(B21:C21)</f>
        <v>3</v>
      </c>
      <c r="E21" s="71"/>
      <c r="F21" s="71">
        <v>136</v>
      </c>
      <c r="G21" s="71">
        <v>60</v>
      </c>
      <c r="H21" s="71">
        <f>SUM(F21:G21)</f>
        <v>196</v>
      </c>
      <c r="I21" s="71"/>
      <c r="J21" s="73">
        <f t="shared" si="3"/>
        <v>199</v>
      </c>
      <c r="K21" s="87"/>
    </row>
    <row r="22" spans="1:11" ht="12.75">
      <c r="A22" s="1" t="s">
        <v>17</v>
      </c>
      <c r="B22" s="71" t="s">
        <v>166</v>
      </c>
      <c r="C22" s="71" t="s">
        <v>110</v>
      </c>
      <c r="D22" s="71" t="s">
        <v>166</v>
      </c>
      <c r="E22" s="71"/>
      <c r="F22" s="71">
        <v>445</v>
      </c>
      <c r="G22" s="71">
        <v>237</v>
      </c>
      <c r="H22" s="71">
        <f t="shared" si="4"/>
        <v>682</v>
      </c>
      <c r="I22" s="71"/>
      <c r="J22" s="73">
        <f t="shared" si="3"/>
        <v>682</v>
      </c>
      <c r="K22" s="87"/>
    </row>
    <row r="23" spans="1:11" ht="12.75">
      <c r="A23" s="1" t="s">
        <v>85</v>
      </c>
      <c r="B23" s="71" t="s">
        <v>110</v>
      </c>
      <c r="C23" s="71" t="s">
        <v>110</v>
      </c>
      <c r="D23" s="71" t="s">
        <v>110</v>
      </c>
      <c r="E23" s="71"/>
      <c r="F23" s="71">
        <v>59</v>
      </c>
      <c r="G23" s="71">
        <v>44</v>
      </c>
      <c r="H23" s="71">
        <f t="shared" si="4"/>
        <v>103</v>
      </c>
      <c r="I23" s="71"/>
      <c r="J23" s="73">
        <f t="shared" si="3"/>
        <v>103</v>
      </c>
      <c r="K23" s="87"/>
    </row>
    <row r="24" spans="1:11" ht="12.75">
      <c r="A24" s="1" t="s">
        <v>107</v>
      </c>
      <c r="B24" s="71" t="s">
        <v>110</v>
      </c>
      <c r="C24" s="71" t="s">
        <v>110</v>
      </c>
      <c r="D24" s="71" t="s">
        <v>110</v>
      </c>
      <c r="E24" s="71"/>
      <c r="F24" s="71">
        <v>15</v>
      </c>
      <c r="G24" s="71">
        <v>38</v>
      </c>
      <c r="H24" s="71">
        <f t="shared" si="4"/>
        <v>53</v>
      </c>
      <c r="I24" s="71"/>
      <c r="J24" s="73">
        <f t="shared" si="3"/>
        <v>53</v>
      </c>
      <c r="K24" s="87"/>
    </row>
    <row r="25" spans="1:11" ht="12.75">
      <c r="A25" s="1" t="s">
        <v>119</v>
      </c>
      <c r="B25" s="71" t="s">
        <v>110</v>
      </c>
      <c r="C25" s="71" t="s">
        <v>110</v>
      </c>
      <c r="D25" s="71" t="s">
        <v>110</v>
      </c>
      <c r="E25" s="71"/>
      <c r="F25" s="71" t="s">
        <v>166</v>
      </c>
      <c r="G25" s="71" t="s">
        <v>110</v>
      </c>
      <c r="H25" s="71" t="s">
        <v>166</v>
      </c>
      <c r="I25" s="71"/>
      <c r="J25" s="73" t="s">
        <v>166</v>
      </c>
      <c r="K25" s="87"/>
    </row>
    <row r="26" spans="1:11" ht="12.75">
      <c r="A26" s="1" t="s">
        <v>25</v>
      </c>
      <c r="B26" s="71" t="s">
        <v>110</v>
      </c>
      <c r="C26" s="71" t="s">
        <v>110</v>
      </c>
      <c r="D26" s="71" t="s">
        <v>110</v>
      </c>
      <c r="E26" s="71"/>
      <c r="F26" s="71">
        <v>63</v>
      </c>
      <c r="G26" s="71">
        <v>17</v>
      </c>
      <c r="H26" s="71">
        <f t="shared" si="4"/>
        <v>80</v>
      </c>
      <c r="I26" s="71"/>
      <c r="J26" s="73">
        <f t="shared" si="3"/>
        <v>80</v>
      </c>
      <c r="K26" s="87"/>
    </row>
    <row r="27" spans="1:11" ht="12.75">
      <c r="A27" s="1" t="s">
        <v>18</v>
      </c>
      <c r="B27" s="71" t="s">
        <v>110</v>
      </c>
      <c r="C27" s="71" t="s">
        <v>110</v>
      </c>
      <c r="D27" s="71" t="s">
        <v>110</v>
      </c>
      <c r="E27" s="71"/>
      <c r="F27" s="71">
        <v>287</v>
      </c>
      <c r="G27" s="71">
        <v>190</v>
      </c>
      <c r="H27" s="71">
        <f t="shared" si="4"/>
        <v>477</v>
      </c>
      <c r="I27" s="71"/>
      <c r="J27" s="73">
        <f t="shared" si="3"/>
        <v>477</v>
      </c>
      <c r="K27" s="87"/>
    </row>
    <row r="28" spans="1:11" ht="12.75">
      <c r="A28" s="1" t="s">
        <v>27</v>
      </c>
      <c r="B28" s="71" t="s">
        <v>110</v>
      </c>
      <c r="C28" s="71" t="s">
        <v>110</v>
      </c>
      <c r="D28" s="71" t="s">
        <v>110</v>
      </c>
      <c r="E28" s="71"/>
      <c r="F28" s="71">
        <v>587</v>
      </c>
      <c r="G28" s="71">
        <v>533</v>
      </c>
      <c r="H28" s="71">
        <f t="shared" si="4"/>
        <v>1120</v>
      </c>
      <c r="I28" s="71"/>
      <c r="J28" s="73">
        <f t="shared" si="3"/>
        <v>1120</v>
      </c>
      <c r="K28" s="87"/>
    </row>
    <row r="29" spans="1:11" ht="12.75">
      <c r="A29" s="1" t="s">
        <v>19</v>
      </c>
      <c r="B29" s="71" t="s">
        <v>110</v>
      </c>
      <c r="C29" s="71" t="s">
        <v>110</v>
      </c>
      <c r="D29" s="71" t="s">
        <v>110</v>
      </c>
      <c r="E29" s="71"/>
      <c r="F29" s="71">
        <v>28</v>
      </c>
      <c r="G29" s="71">
        <v>36</v>
      </c>
      <c r="H29" s="71">
        <f t="shared" si="4"/>
        <v>64</v>
      </c>
      <c r="I29" s="71"/>
      <c r="J29" s="73">
        <f t="shared" si="3"/>
        <v>64</v>
      </c>
      <c r="K29" s="87"/>
    </row>
    <row r="30" spans="1:11" ht="12.75">
      <c r="A30" s="1" t="s">
        <v>28</v>
      </c>
      <c r="B30" s="71" t="s">
        <v>110</v>
      </c>
      <c r="C30" s="71" t="s">
        <v>110</v>
      </c>
      <c r="D30" s="71" t="s">
        <v>110</v>
      </c>
      <c r="E30" s="71"/>
      <c r="F30" s="71">
        <v>185</v>
      </c>
      <c r="G30" s="71">
        <v>250</v>
      </c>
      <c r="H30" s="71">
        <f t="shared" si="4"/>
        <v>435</v>
      </c>
      <c r="I30" s="71"/>
      <c r="J30" s="73">
        <f t="shared" si="3"/>
        <v>435</v>
      </c>
      <c r="K30" s="87"/>
    </row>
    <row r="31" spans="1:11" ht="12.75">
      <c r="A31" s="1" t="s">
        <v>86</v>
      </c>
      <c r="B31" s="71" t="s">
        <v>110</v>
      </c>
      <c r="C31" s="71" t="s">
        <v>110</v>
      </c>
      <c r="D31" s="71" t="s">
        <v>110</v>
      </c>
      <c r="E31" s="71"/>
      <c r="F31" s="71">
        <v>36</v>
      </c>
      <c r="G31" s="71">
        <v>37</v>
      </c>
      <c r="H31" s="71">
        <f t="shared" si="4"/>
        <v>73</v>
      </c>
      <c r="I31" s="71"/>
      <c r="J31" s="73">
        <f t="shared" si="3"/>
        <v>73</v>
      </c>
      <c r="K31" s="87"/>
    </row>
    <row r="32" spans="1:11" ht="12.75">
      <c r="A32" s="1" t="s">
        <v>87</v>
      </c>
      <c r="B32" s="71" t="s">
        <v>110</v>
      </c>
      <c r="C32" s="71" t="s">
        <v>110</v>
      </c>
      <c r="D32" s="71" t="s">
        <v>110</v>
      </c>
      <c r="E32" s="71"/>
      <c r="F32" s="71">
        <v>7</v>
      </c>
      <c r="G32" s="71">
        <v>6</v>
      </c>
      <c r="H32" s="71">
        <f t="shared" si="4"/>
        <v>13</v>
      </c>
      <c r="I32" s="71"/>
      <c r="J32" s="73">
        <f t="shared" si="3"/>
        <v>13</v>
      </c>
      <c r="K32" s="87"/>
    </row>
    <row r="33" spans="1:11" ht="12.75">
      <c r="A33" s="1" t="s">
        <v>20</v>
      </c>
      <c r="B33" s="71" t="s">
        <v>166</v>
      </c>
      <c r="C33" s="71" t="s">
        <v>166</v>
      </c>
      <c r="D33" s="71" t="s">
        <v>166</v>
      </c>
      <c r="E33" s="71"/>
      <c r="F33" s="71">
        <v>1042</v>
      </c>
      <c r="G33" s="71">
        <v>427</v>
      </c>
      <c r="H33" s="71">
        <f>SUM(F33:G33)</f>
        <v>1469</v>
      </c>
      <c r="I33" s="71"/>
      <c r="J33" s="73">
        <f t="shared" si="3"/>
        <v>1469</v>
      </c>
      <c r="K33" s="87"/>
    </row>
    <row r="34" spans="1:11" ht="12.75">
      <c r="A34" s="1" t="s">
        <v>21</v>
      </c>
      <c r="B34" s="71">
        <v>12</v>
      </c>
      <c r="C34" s="71">
        <v>10</v>
      </c>
      <c r="D34" s="71">
        <f>SUM(B34:C34)</f>
        <v>22</v>
      </c>
      <c r="E34" s="71"/>
      <c r="F34" s="71">
        <v>3269</v>
      </c>
      <c r="G34" s="71">
        <v>1749</v>
      </c>
      <c r="H34" s="71">
        <f t="shared" si="4"/>
        <v>5018</v>
      </c>
      <c r="I34" s="71"/>
      <c r="J34" s="73">
        <f t="shared" si="3"/>
        <v>5040</v>
      </c>
      <c r="K34" s="87"/>
    </row>
    <row r="35" spans="1:11" ht="12.75">
      <c r="A35" s="1" t="s">
        <v>31</v>
      </c>
      <c r="B35" s="71" t="s">
        <v>110</v>
      </c>
      <c r="C35" s="71" t="s">
        <v>110</v>
      </c>
      <c r="D35" s="71" t="s">
        <v>110</v>
      </c>
      <c r="E35" s="71"/>
      <c r="F35" s="71">
        <v>83</v>
      </c>
      <c r="G35" s="71">
        <v>105</v>
      </c>
      <c r="H35" s="71">
        <f t="shared" si="4"/>
        <v>188</v>
      </c>
      <c r="I35" s="71"/>
      <c r="J35" s="73">
        <f t="shared" si="3"/>
        <v>188</v>
      </c>
      <c r="K35" s="87"/>
    </row>
    <row r="36" spans="1:11" ht="12.75">
      <c r="A36" s="1" t="s">
        <v>22</v>
      </c>
      <c r="B36" s="71" t="s">
        <v>166</v>
      </c>
      <c r="C36" s="71" t="s">
        <v>110</v>
      </c>
      <c r="D36" s="71" t="s">
        <v>166</v>
      </c>
      <c r="E36" s="71"/>
      <c r="F36" s="71">
        <v>594</v>
      </c>
      <c r="G36" s="71">
        <v>457</v>
      </c>
      <c r="H36" s="71">
        <f t="shared" si="4"/>
        <v>1051</v>
      </c>
      <c r="I36" s="71"/>
      <c r="J36" s="73">
        <f t="shared" si="3"/>
        <v>1051</v>
      </c>
      <c r="K36" s="87"/>
    </row>
    <row r="37" spans="1:11" ht="12.75">
      <c r="A37" s="1" t="s">
        <v>32</v>
      </c>
      <c r="B37" s="71" t="s">
        <v>110</v>
      </c>
      <c r="C37" s="71" t="s">
        <v>110</v>
      </c>
      <c r="D37" s="71" t="s">
        <v>110</v>
      </c>
      <c r="E37" s="71"/>
      <c r="F37" s="71">
        <v>220</v>
      </c>
      <c r="G37" s="71">
        <v>219</v>
      </c>
      <c r="H37" s="71">
        <f t="shared" si="4"/>
        <v>439</v>
      </c>
      <c r="I37" s="71"/>
      <c r="J37" s="73">
        <f t="shared" si="3"/>
        <v>439</v>
      </c>
      <c r="K37" s="87"/>
    </row>
    <row r="38" spans="1:11" ht="12.75">
      <c r="A38" s="1" t="s">
        <v>23</v>
      </c>
      <c r="B38" s="71" t="s">
        <v>110</v>
      </c>
      <c r="C38" s="71" t="s">
        <v>166</v>
      </c>
      <c r="D38" s="71" t="s">
        <v>166</v>
      </c>
      <c r="E38" s="71"/>
      <c r="F38" s="71">
        <v>143</v>
      </c>
      <c r="G38" s="71">
        <v>80</v>
      </c>
      <c r="H38" s="71">
        <f t="shared" si="4"/>
        <v>223</v>
      </c>
      <c r="I38" s="71"/>
      <c r="J38" s="73">
        <f>SUM(D38,H38)</f>
        <v>223</v>
      </c>
      <c r="K38" s="87"/>
    </row>
    <row r="39" spans="1:11" ht="16.5" customHeight="1">
      <c r="A39" s="6" t="s">
        <v>57</v>
      </c>
      <c r="B39" s="72" t="s">
        <v>110</v>
      </c>
      <c r="C39" s="72" t="s">
        <v>110</v>
      </c>
      <c r="D39" s="72" t="s">
        <v>110</v>
      </c>
      <c r="E39" s="72"/>
      <c r="F39" s="72">
        <f>SUM(F40:F47)</f>
        <v>302</v>
      </c>
      <c r="G39" s="72">
        <f>SUM(G40:G47)</f>
        <v>297</v>
      </c>
      <c r="H39" s="79">
        <f>SUM(F39:G39)</f>
        <v>599</v>
      </c>
      <c r="I39" s="72"/>
      <c r="J39" s="72">
        <f>SUM(D39,H39)</f>
        <v>599</v>
      </c>
      <c r="K39" s="69"/>
    </row>
    <row r="40" spans="1:11" ht="12.75" customHeight="1">
      <c r="A40" s="1" t="s">
        <v>121</v>
      </c>
      <c r="B40" s="73" t="s">
        <v>110</v>
      </c>
      <c r="C40" s="73" t="s">
        <v>110</v>
      </c>
      <c r="D40" s="73" t="s">
        <v>110</v>
      </c>
      <c r="E40" s="71"/>
      <c r="F40" s="71">
        <v>13</v>
      </c>
      <c r="G40" s="71">
        <v>7</v>
      </c>
      <c r="H40" s="71">
        <f>SUM(F40:G40)</f>
        <v>20</v>
      </c>
      <c r="I40" s="71"/>
      <c r="J40" s="73">
        <f>SUM(D40,H40)</f>
        <v>20</v>
      </c>
      <c r="K40" s="87"/>
    </row>
    <row r="41" spans="1:11" ht="12.75" customHeight="1">
      <c r="A41" s="1" t="s">
        <v>95</v>
      </c>
      <c r="B41" s="73" t="s">
        <v>110</v>
      </c>
      <c r="C41" s="73" t="s">
        <v>110</v>
      </c>
      <c r="D41" s="73" t="s">
        <v>110</v>
      </c>
      <c r="E41" s="71"/>
      <c r="F41" s="71">
        <v>17</v>
      </c>
      <c r="G41" s="71">
        <v>12</v>
      </c>
      <c r="H41" s="71">
        <f aca="true" t="shared" si="5" ref="H41:H47">SUM(F41:G41)</f>
        <v>29</v>
      </c>
      <c r="I41" s="71"/>
      <c r="J41" s="73">
        <f aca="true" t="shared" si="6" ref="J41:J47">SUM(D41,H41)</f>
        <v>29</v>
      </c>
      <c r="K41" s="87"/>
    </row>
    <row r="42" spans="1:11" ht="12.75" customHeight="1">
      <c r="A42" s="1" t="s">
        <v>26</v>
      </c>
      <c r="B42" s="73" t="s">
        <v>110</v>
      </c>
      <c r="C42" s="73" t="s">
        <v>110</v>
      </c>
      <c r="D42" s="73" t="s">
        <v>110</v>
      </c>
      <c r="E42" s="71"/>
      <c r="F42" s="71" t="s">
        <v>166</v>
      </c>
      <c r="G42" s="71">
        <v>5</v>
      </c>
      <c r="H42" s="71">
        <f t="shared" si="5"/>
        <v>5</v>
      </c>
      <c r="I42" s="71"/>
      <c r="J42" s="73">
        <f t="shared" si="6"/>
        <v>5</v>
      </c>
      <c r="K42" s="87"/>
    </row>
    <row r="43" spans="1:11" s="1" customFormat="1" ht="12.75" customHeight="1">
      <c r="A43" s="1" t="s">
        <v>29</v>
      </c>
      <c r="B43" s="73" t="s">
        <v>110</v>
      </c>
      <c r="C43" s="73" t="s">
        <v>110</v>
      </c>
      <c r="D43" s="73" t="s">
        <v>110</v>
      </c>
      <c r="E43" s="71"/>
      <c r="F43" s="71">
        <v>28</v>
      </c>
      <c r="G43" s="71">
        <v>31</v>
      </c>
      <c r="H43" s="71">
        <f t="shared" si="5"/>
        <v>59</v>
      </c>
      <c r="I43" s="71"/>
      <c r="J43" s="73">
        <f t="shared" si="6"/>
        <v>59</v>
      </c>
      <c r="K43" s="87"/>
    </row>
    <row r="44" spans="1:11" s="1" customFormat="1" ht="12.75" customHeight="1">
      <c r="A44" s="1" t="s">
        <v>30</v>
      </c>
      <c r="B44" s="73" t="s">
        <v>110</v>
      </c>
      <c r="C44" s="73" t="s">
        <v>110</v>
      </c>
      <c r="D44" s="73" t="s">
        <v>110</v>
      </c>
      <c r="E44" s="71"/>
      <c r="F44" s="71">
        <v>207</v>
      </c>
      <c r="G44" s="71">
        <v>201</v>
      </c>
      <c r="H44" s="71">
        <f t="shared" si="5"/>
        <v>408</v>
      </c>
      <c r="I44" s="71"/>
      <c r="J44" s="73">
        <f t="shared" si="6"/>
        <v>408</v>
      </c>
      <c r="K44" s="87"/>
    </row>
    <row r="45" spans="1:11" s="1" customFormat="1" ht="12.75" customHeight="1">
      <c r="A45" s="1" t="s">
        <v>115</v>
      </c>
      <c r="B45" s="73" t="s">
        <v>110</v>
      </c>
      <c r="C45" s="73" t="s">
        <v>110</v>
      </c>
      <c r="D45" s="73" t="s">
        <v>110</v>
      </c>
      <c r="E45" s="71"/>
      <c r="F45" s="71">
        <v>26</v>
      </c>
      <c r="G45" s="71">
        <v>27</v>
      </c>
      <c r="H45" s="71">
        <f t="shared" si="5"/>
        <v>53</v>
      </c>
      <c r="I45" s="71"/>
      <c r="J45" s="73">
        <f t="shared" si="6"/>
        <v>53</v>
      </c>
      <c r="K45" s="87"/>
    </row>
    <row r="46" spans="1:11" s="1" customFormat="1" ht="12.75" customHeight="1">
      <c r="A46" s="1" t="s">
        <v>96</v>
      </c>
      <c r="B46" s="73" t="s">
        <v>110</v>
      </c>
      <c r="C46" s="73" t="s">
        <v>110</v>
      </c>
      <c r="D46" s="73" t="s">
        <v>110</v>
      </c>
      <c r="E46" s="71"/>
      <c r="F46" s="71">
        <v>3</v>
      </c>
      <c r="G46" s="71">
        <v>9</v>
      </c>
      <c r="H46" s="71">
        <f t="shared" si="5"/>
        <v>12</v>
      </c>
      <c r="I46" s="71"/>
      <c r="J46" s="73">
        <f t="shared" si="6"/>
        <v>12</v>
      </c>
      <c r="K46" s="87"/>
    </row>
    <row r="47" spans="1:11" s="1" customFormat="1" ht="12.75" customHeight="1">
      <c r="A47" s="1" t="s">
        <v>33</v>
      </c>
      <c r="B47" s="73" t="s">
        <v>110</v>
      </c>
      <c r="C47" s="73" t="s">
        <v>110</v>
      </c>
      <c r="D47" s="73" t="s">
        <v>110</v>
      </c>
      <c r="E47" s="71"/>
      <c r="F47" s="71">
        <v>8</v>
      </c>
      <c r="G47" s="71">
        <v>5</v>
      </c>
      <c r="H47" s="71">
        <f t="shared" si="5"/>
        <v>13</v>
      </c>
      <c r="I47" s="71"/>
      <c r="J47" s="73">
        <f t="shared" si="6"/>
        <v>13</v>
      </c>
      <c r="K47" s="87"/>
    </row>
    <row r="48" spans="1:11" s="1" customFormat="1" ht="16.5" customHeight="1">
      <c r="A48" s="6" t="s">
        <v>34</v>
      </c>
      <c r="B48" s="72" t="s">
        <v>110</v>
      </c>
      <c r="C48" s="72" t="s">
        <v>110</v>
      </c>
      <c r="D48" s="72" t="s">
        <v>110</v>
      </c>
      <c r="E48" s="72"/>
      <c r="F48" s="72">
        <f>SUM(F49:F54)</f>
        <v>127</v>
      </c>
      <c r="G48" s="72">
        <f>SUM(G49:G54)</f>
        <v>68</v>
      </c>
      <c r="H48" s="79">
        <f aca="true" t="shared" si="7" ref="H48:H54">SUM(F48:G48)</f>
        <v>195</v>
      </c>
      <c r="I48" s="72"/>
      <c r="J48" s="72">
        <f aca="true" t="shared" si="8" ref="J48:J54">SUM(D48,H48)</f>
        <v>195</v>
      </c>
      <c r="K48" s="69"/>
    </row>
    <row r="49" spans="1:11" s="1" customFormat="1" ht="11.25">
      <c r="A49" s="1" t="s">
        <v>35</v>
      </c>
      <c r="B49" s="73" t="s">
        <v>110</v>
      </c>
      <c r="C49" s="73" t="s">
        <v>110</v>
      </c>
      <c r="D49" s="73" t="s">
        <v>110</v>
      </c>
      <c r="E49" s="71"/>
      <c r="F49" s="71">
        <v>40</v>
      </c>
      <c r="G49" s="71">
        <v>25</v>
      </c>
      <c r="H49" s="71">
        <f t="shared" si="7"/>
        <v>65</v>
      </c>
      <c r="I49" s="71"/>
      <c r="J49" s="73">
        <f t="shared" si="8"/>
        <v>65</v>
      </c>
      <c r="K49" s="105"/>
    </row>
    <row r="50" spans="1:11" s="1" customFormat="1" ht="11.25">
      <c r="A50" s="1" t="s">
        <v>160</v>
      </c>
      <c r="B50" s="73" t="s">
        <v>110</v>
      </c>
      <c r="C50" s="73" t="s">
        <v>110</v>
      </c>
      <c r="D50" s="73" t="s">
        <v>110</v>
      </c>
      <c r="E50" s="71"/>
      <c r="F50" s="71">
        <v>5</v>
      </c>
      <c r="G50" s="71">
        <v>3</v>
      </c>
      <c r="H50" s="71">
        <f t="shared" si="7"/>
        <v>8</v>
      </c>
      <c r="I50" s="71"/>
      <c r="J50" s="73">
        <f t="shared" si="8"/>
        <v>8</v>
      </c>
      <c r="K50" s="105"/>
    </row>
    <row r="51" spans="1:11" ht="12.75">
      <c r="A51" s="1" t="s">
        <v>36</v>
      </c>
      <c r="B51" s="73" t="s">
        <v>110</v>
      </c>
      <c r="C51" s="73" t="s">
        <v>110</v>
      </c>
      <c r="D51" s="73" t="s">
        <v>110</v>
      </c>
      <c r="E51" s="71"/>
      <c r="F51" s="71">
        <v>57</v>
      </c>
      <c r="G51" s="71">
        <v>27</v>
      </c>
      <c r="H51" s="71">
        <f t="shared" si="7"/>
        <v>84</v>
      </c>
      <c r="I51" s="71"/>
      <c r="J51" s="73">
        <f t="shared" si="8"/>
        <v>84</v>
      </c>
      <c r="K51" s="105"/>
    </row>
    <row r="52" spans="1:11" ht="12.75">
      <c r="A52" s="1" t="s">
        <v>76</v>
      </c>
      <c r="B52" s="73" t="s">
        <v>110</v>
      </c>
      <c r="C52" s="73" t="s">
        <v>110</v>
      </c>
      <c r="D52" s="73" t="s">
        <v>110</v>
      </c>
      <c r="E52" s="71"/>
      <c r="F52" s="71">
        <v>4</v>
      </c>
      <c r="G52" s="71" t="s">
        <v>110</v>
      </c>
      <c r="H52" s="71">
        <f t="shared" si="7"/>
        <v>4</v>
      </c>
      <c r="I52" s="71"/>
      <c r="J52" s="73">
        <f t="shared" si="8"/>
        <v>4</v>
      </c>
      <c r="K52" s="105"/>
    </row>
    <row r="53" spans="1:11" ht="12.75">
      <c r="A53" s="1" t="s">
        <v>161</v>
      </c>
      <c r="B53" s="73" t="s">
        <v>110</v>
      </c>
      <c r="C53" s="73" t="s">
        <v>110</v>
      </c>
      <c r="D53" s="73" t="s">
        <v>110</v>
      </c>
      <c r="E53" s="71"/>
      <c r="F53" s="71">
        <v>6</v>
      </c>
      <c r="G53" s="71" t="s">
        <v>166</v>
      </c>
      <c r="H53" s="71">
        <f t="shared" si="7"/>
        <v>6</v>
      </c>
      <c r="I53" s="71"/>
      <c r="J53" s="73">
        <f t="shared" si="8"/>
        <v>6</v>
      </c>
      <c r="K53" s="105"/>
    </row>
    <row r="54" spans="1:11" ht="11.25" customHeight="1">
      <c r="A54" s="25" t="s">
        <v>33</v>
      </c>
      <c r="B54" s="73" t="s">
        <v>110</v>
      </c>
      <c r="C54" s="73" t="s">
        <v>110</v>
      </c>
      <c r="D54" s="73" t="s">
        <v>110</v>
      </c>
      <c r="E54" s="71"/>
      <c r="F54" s="71">
        <v>15</v>
      </c>
      <c r="G54" s="71">
        <v>13</v>
      </c>
      <c r="H54" s="71">
        <f t="shared" si="7"/>
        <v>28</v>
      </c>
      <c r="I54" s="71"/>
      <c r="J54" s="73">
        <f t="shared" si="8"/>
        <v>28</v>
      </c>
      <c r="K54" s="69"/>
    </row>
    <row r="55" spans="1:11" ht="12.75">
      <c r="A55" s="25"/>
      <c r="B55" s="70"/>
      <c r="C55" s="70"/>
      <c r="D55" s="70"/>
      <c r="E55" s="70"/>
      <c r="F55" s="70"/>
      <c r="G55" s="70"/>
      <c r="H55" s="70"/>
      <c r="I55" s="70"/>
      <c r="J55" s="70"/>
      <c r="K55" s="87"/>
    </row>
    <row r="56" spans="1:11" ht="12.75">
      <c r="A56" s="25"/>
      <c r="B56" s="106"/>
      <c r="C56" s="106"/>
      <c r="D56" s="106"/>
      <c r="E56" s="106"/>
      <c r="F56" s="106"/>
      <c r="G56" s="106"/>
      <c r="H56" s="106"/>
      <c r="I56" s="106"/>
      <c r="J56" s="106"/>
      <c r="K56" s="87"/>
    </row>
    <row r="57" spans="1:11" ht="12.75">
      <c r="A57" s="1"/>
      <c r="B57" s="106"/>
      <c r="C57" s="106"/>
      <c r="D57" s="106"/>
      <c r="E57" s="106"/>
      <c r="F57" s="106"/>
      <c r="G57" s="106"/>
      <c r="H57" s="106"/>
      <c r="I57" s="106"/>
      <c r="J57" s="106"/>
      <c r="K57" s="105"/>
    </row>
    <row r="58" spans="1:11" ht="12.7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1"/>
    </row>
    <row r="59" spans="1:11" ht="12.75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1"/>
    </row>
    <row r="60" spans="1:11" ht="12.75">
      <c r="A60" s="1"/>
      <c r="B60" s="39"/>
      <c r="C60" s="39"/>
      <c r="D60" s="39"/>
      <c r="E60" s="39"/>
      <c r="F60" s="39"/>
      <c r="G60" s="39"/>
      <c r="H60" s="39"/>
      <c r="I60" s="39"/>
      <c r="J60" s="39"/>
      <c r="K60" s="1"/>
    </row>
    <row r="61" spans="1:11" ht="12.75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1"/>
    </row>
    <row r="62" spans="2:10" ht="16.5" customHeight="1">
      <c r="B62" s="39"/>
      <c r="C62" s="39"/>
      <c r="D62" s="39"/>
      <c r="E62" s="39"/>
      <c r="F62" s="39"/>
      <c r="G62" s="39"/>
      <c r="H62" s="39"/>
      <c r="I62" s="39"/>
      <c r="J62" s="39"/>
    </row>
    <row r="63" spans="2:10" ht="12.75">
      <c r="B63" s="39"/>
      <c r="C63" s="39"/>
      <c r="D63" s="39"/>
      <c r="E63" s="39"/>
      <c r="F63" s="39"/>
      <c r="G63" s="39"/>
      <c r="H63" s="39"/>
      <c r="I63" s="39"/>
      <c r="J63" s="39"/>
    </row>
    <row r="64" spans="2:10" ht="12.75">
      <c r="B64" s="39"/>
      <c r="C64" s="39"/>
      <c r="D64" s="39"/>
      <c r="E64" s="39"/>
      <c r="F64" s="39"/>
      <c r="G64" s="39"/>
      <c r="H64" s="39"/>
      <c r="I64" s="39"/>
      <c r="J64" s="39"/>
    </row>
    <row r="65" spans="2:10" ht="12.75">
      <c r="B65" s="39"/>
      <c r="C65" s="39"/>
      <c r="D65" s="39"/>
      <c r="E65" s="39"/>
      <c r="F65" s="39"/>
      <c r="G65" s="39"/>
      <c r="H65" s="39"/>
      <c r="I65" s="39"/>
      <c r="J65" s="39"/>
    </row>
    <row r="66" spans="2:10" ht="12.75">
      <c r="B66" s="39"/>
      <c r="C66" s="39"/>
      <c r="D66" s="39"/>
      <c r="E66" s="39"/>
      <c r="F66" s="39"/>
      <c r="G66" s="39"/>
      <c r="H66" s="39"/>
      <c r="I66" s="39"/>
      <c r="J66" s="39"/>
    </row>
  </sheetData>
  <sheetProtection/>
  <mergeCells count="5">
    <mergeCell ref="A1:I1"/>
    <mergeCell ref="B7:D7"/>
    <mergeCell ref="F7:H7"/>
    <mergeCell ref="A6:K6"/>
    <mergeCell ref="A4:K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3.140625" style="0" customWidth="1"/>
    <col min="2" max="2" width="5.8515625" style="0" customWidth="1"/>
    <col min="3" max="3" width="5.00390625" style="0" customWidth="1"/>
    <col min="4" max="4" width="6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7.8515625" style="0" customWidth="1"/>
    <col min="11" max="11" width="5.7109375" style="0" customWidth="1"/>
  </cols>
  <sheetData>
    <row r="1" ht="12.75">
      <c r="A1" s="10" t="s">
        <v>129</v>
      </c>
    </row>
    <row r="2" spans="2:11" s="1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6.5" customHeight="1">
      <c r="A3" s="3" t="s">
        <v>59</v>
      </c>
      <c r="B3" s="109" t="s">
        <v>4</v>
      </c>
      <c r="C3" s="109"/>
      <c r="D3" s="109"/>
      <c r="E3" s="3"/>
      <c r="F3" s="109" t="s">
        <v>122</v>
      </c>
      <c r="G3" s="109"/>
      <c r="H3" s="109"/>
      <c r="I3" s="3"/>
      <c r="J3" s="16" t="s">
        <v>2</v>
      </c>
      <c r="K3" s="32"/>
    </row>
    <row r="4" spans="1:11" s="1" customFormat="1" ht="16.5" customHeight="1">
      <c r="A4" s="2" t="s">
        <v>3</v>
      </c>
      <c r="B4" s="4" t="s">
        <v>55</v>
      </c>
      <c r="C4" s="4" t="s">
        <v>56</v>
      </c>
      <c r="D4" s="4" t="s">
        <v>2</v>
      </c>
      <c r="E4" s="4"/>
      <c r="F4" s="4" t="s">
        <v>55</v>
      </c>
      <c r="G4" s="4" t="s">
        <v>56</v>
      </c>
      <c r="H4" s="4" t="s">
        <v>2</v>
      </c>
      <c r="I4" s="4"/>
      <c r="J4" s="4" t="s">
        <v>7</v>
      </c>
      <c r="K4" s="18"/>
    </row>
    <row r="5" spans="1:11" s="1" customFormat="1" ht="16.5" customHeight="1">
      <c r="A5" s="17" t="s">
        <v>58</v>
      </c>
      <c r="B5" s="79" t="s">
        <v>110</v>
      </c>
      <c r="C5" s="79" t="s">
        <v>110</v>
      </c>
      <c r="D5" s="72" t="s">
        <v>110</v>
      </c>
      <c r="E5" s="72"/>
      <c r="F5" s="72">
        <f>SUM(F6:F11)</f>
        <v>2944</v>
      </c>
      <c r="G5" s="72">
        <f>SUM(G6:G11)</f>
        <v>2331</v>
      </c>
      <c r="H5" s="72">
        <f>SUM(F5:G5)</f>
        <v>5275</v>
      </c>
      <c r="I5" s="72"/>
      <c r="J5" s="72">
        <f>SUM(D5,H5)</f>
        <v>5275</v>
      </c>
      <c r="K5" s="70"/>
    </row>
    <row r="6" spans="1:11" s="1" customFormat="1" ht="11.25">
      <c r="A6" s="25" t="s">
        <v>77</v>
      </c>
      <c r="B6" s="71" t="s">
        <v>110</v>
      </c>
      <c r="C6" s="71" t="s">
        <v>110</v>
      </c>
      <c r="D6" s="71" t="s">
        <v>110</v>
      </c>
      <c r="E6" s="71"/>
      <c r="F6" s="71">
        <v>9</v>
      </c>
      <c r="G6" s="101" t="s">
        <v>166</v>
      </c>
      <c r="H6" s="71">
        <f aca="true" t="shared" si="0" ref="H6:H11">SUM(F6:G6)</f>
        <v>9</v>
      </c>
      <c r="I6" s="71"/>
      <c r="J6" s="73">
        <f>SUM(D6,H6)</f>
        <v>9</v>
      </c>
      <c r="K6" s="70"/>
    </row>
    <row r="7" spans="1:11" s="1" customFormat="1" ht="11.25">
      <c r="A7" s="1" t="s">
        <v>71</v>
      </c>
      <c r="B7" s="71" t="s">
        <v>110</v>
      </c>
      <c r="C7" s="71" t="s">
        <v>110</v>
      </c>
      <c r="D7" s="71" t="s">
        <v>110</v>
      </c>
      <c r="E7" s="71"/>
      <c r="F7" s="71">
        <v>233</v>
      </c>
      <c r="G7" s="71">
        <v>195</v>
      </c>
      <c r="H7" s="71">
        <f t="shared" si="0"/>
        <v>428</v>
      </c>
      <c r="I7" s="71"/>
      <c r="J7" s="73">
        <f aca="true" t="shared" si="1" ref="J7:J45">SUM(D7,H7)</f>
        <v>428</v>
      </c>
      <c r="K7" s="70"/>
    </row>
    <row r="8" spans="1:11" s="1" customFormat="1" ht="11.25">
      <c r="A8" s="1" t="s">
        <v>72</v>
      </c>
      <c r="B8" s="71" t="s">
        <v>110</v>
      </c>
      <c r="C8" s="71" t="s">
        <v>110</v>
      </c>
      <c r="D8" s="71" t="s">
        <v>110</v>
      </c>
      <c r="E8" s="71"/>
      <c r="F8" s="101" t="s">
        <v>166</v>
      </c>
      <c r="G8" s="71">
        <v>3</v>
      </c>
      <c r="H8" s="71">
        <f t="shared" si="0"/>
        <v>3</v>
      </c>
      <c r="I8" s="71"/>
      <c r="J8" s="73">
        <f t="shared" si="1"/>
        <v>3</v>
      </c>
      <c r="K8" s="70"/>
    </row>
    <row r="9" spans="1:11" s="1" customFormat="1" ht="11.25">
      <c r="A9" s="1" t="s">
        <v>73</v>
      </c>
      <c r="B9" s="71" t="s">
        <v>110</v>
      </c>
      <c r="C9" s="71" t="s">
        <v>110</v>
      </c>
      <c r="D9" s="71" t="s">
        <v>110</v>
      </c>
      <c r="E9" s="71"/>
      <c r="F9" s="71">
        <v>59</v>
      </c>
      <c r="G9" s="71">
        <v>31</v>
      </c>
      <c r="H9" s="71">
        <f t="shared" si="0"/>
        <v>90</v>
      </c>
      <c r="I9" s="71"/>
      <c r="J9" s="73">
        <f t="shared" si="1"/>
        <v>90</v>
      </c>
      <c r="K9" s="70"/>
    </row>
    <row r="10" spans="1:11" s="1" customFormat="1" ht="11.25">
      <c r="A10" s="1" t="s">
        <v>37</v>
      </c>
      <c r="B10" s="71" t="s">
        <v>110</v>
      </c>
      <c r="C10" s="71" t="s">
        <v>110</v>
      </c>
      <c r="D10" s="71" t="s">
        <v>110</v>
      </c>
      <c r="E10" s="71"/>
      <c r="F10" s="71">
        <v>2632</v>
      </c>
      <c r="G10" s="71">
        <v>2094</v>
      </c>
      <c r="H10" s="71">
        <f t="shared" si="0"/>
        <v>4726</v>
      </c>
      <c r="I10" s="71"/>
      <c r="J10" s="73">
        <f t="shared" si="1"/>
        <v>4726</v>
      </c>
      <c r="K10" s="70"/>
    </row>
    <row r="11" spans="1:11" s="1" customFormat="1" ht="11.25">
      <c r="A11" s="1" t="s">
        <v>33</v>
      </c>
      <c r="B11" s="71" t="s">
        <v>110</v>
      </c>
      <c r="C11" s="71" t="s">
        <v>110</v>
      </c>
      <c r="D11" s="71" t="s">
        <v>110</v>
      </c>
      <c r="E11" s="71"/>
      <c r="F11" s="71">
        <v>11</v>
      </c>
      <c r="G11" s="71">
        <v>8</v>
      </c>
      <c r="H11" s="71">
        <f t="shared" si="0"/>
        <v>19</v>
      </c>
      <c r="I11" s="71"/>
      <c r="J11" s="73">
        <f t="shared" si="1"/>
        <v>19</v>
      </c>
      <c r="K11" s="70"/>
    </row>
    <row r="12" spans="1:11" s="6" customFormat="1" ht="16.5" customHeight="1">
      <c r="A12" s="6" t="s">
        <v>38</v>
      </c>
      <c r="B12" s="79" t="s">
        <v>110</v>
      </c>
      <c r="C12" s="79" t="s">
        <v>110</v>
      </c>
      <c r="D12" s="72" t="s">
        <v>110</v>
      </c>
      <c r="E12" s="72"/>
      <c r="F12" s="72">
        <f>SUM(F13:F21)</f>
        <v>216</v>
      </c>
      <c r="G12" s="72">
        <f>SUM(G13:G21)</f>
        <v>169</v>
      </c>
      <c r="H12" s="72">
        <f>SUM(F12:G12)</f>
        <v>385</v>
      </c>
      <c r="I12" s="72"/>
      <c r="J12" s="72">
        <f t="shared" si="1"/>
        <v>385</v>
      </c>
      <c r="K12" s="70"/>
    </row>
    <row r="13" spans="1:11" s="1" customFormat="1" ht="11.25">
      <c r="A13" s="1" t="s">
        <v>39</v>
      </c>
      <c r="B13" s="71" t="s">
        <v>110</v>
      </c>
      <c r="C13" s="71" t="s">
        <v>110</v>
      </c>
      <c r="D13" s="71" t="s">
        <v>110</v>
      </c>
      <c r="E13" s="71"/>
      <c r="F13" s="71">
        <v>53</v>
      </c>
      <c r="G13" s="71">
        <v>37</v>
      </c>
      <c r="H13" s="71">
        <f aca="true" t="shared" si="2" ref="H13:H21">SUM(F13:G13)</f>
        <v>90</v>
      </c>
      <c r="I13" s="71"/>
      <c r="J13" s="73">
        <f>SUM(D13,H13)</f>
        <v>90</v>
      </c>
      <c r="K13" s="70"/>
    </row>
    <row r="14" spans="1:11" s="1" customFormat="1" ht="11.25">
      <c r="A14" s="1" t="s">
        <v>40</v>
      </c>
      <c r="B14" s="71" t="s">
        <v>110</v>
      </c>
      <c r="C14" s="71" t="s">
        <v>110</v>
      </c>
      <c r="D14" s="71" t="s">
        <v>110</v>
      </c>
      <c r="E14" s="71"/>
      <c r="F14" s="71">
        <v>9</v>
      </c>
      <c r="G14" s="71">
        <v>11</v>
      </c>
      <c r="H14" s="71">
        <f t="shared" si="2"/>
        <v>20</v>
      </c>
      <c r="I14" s="71"/>
      <c r="J14" s="73">
        <f t="shared" si="1"/>
        <v>20</v>
      </c>
      <c r="K14" s="70"/>
    </row>
    <row r="15" spans="1:11" s="1" customFormat="1" ht="11.25">
      <c r="A15" s="1" t="s">
        <v>41</v>
      </c>
      <c r="B15" s="71" t="s">
        <v>110</v>
      </c>
      <c r="C15" s="71" t="s">
        <v>110</v>
      </c>
      <c r="D15" s="71" t="s">
        <v>110</v>
      </c>
      <c r="E15" s="71"/>
      <c r="F15" s="71">
        <v>15</v>
      </c>
      <c r="G15" s="71">
        <v>17</v>
      </c>
      <c r="H15" s="71">
        <f t="shared" si="2"/>
        <v>32</v>
      </c>
      <c r="I15" s="71"/>
      <c r="J15" s="73">
        <f t="shared" si="1"/>
        <v>32</v>
      </c>
      <c r="K15" s="70"/>
    </row>
    <row r="16" spans="1:11" s="1" customFormat="1" ht="11.25">
      <c r="A16" s="1" t="s">
        <v>42</v>
      </c>
      <c r="B16" s="71" t="s">
        <v>110</v>
      </c>
      <c r="C16" s="71" t="s">
        <v>110</v>
      </c>
      <c r="D16" s="71" t="s">
        <v>110</v>
      </c>
      <c r="E16" s="71"/>
      <c r="F16" s="71">
        <v>97</v>
      </c>
      <c r="G16" s="71">
        <v>59</v>
      </c>
      <c r="H16" s="71">
        <f t="shared" si="2"/>
        <v>156</v>
      </c>
      <c r="I16" s="71"/>
      <c r="J16" s="73">
        <f t="shared" si="1"/>
        <v>156</v>
      </c>
      <c r="K16" s="70"/>
    </row>
    <row r="17" spans="1:11" s="1" customFormat="1" ht="11.25">
      <c r="A17" s="1" t="s">
        <v>118</v>
      </c>
      <c r="B17" s="71" t="s">
        <v>110</v>
      </c>
      <c r="C17" s="71" t="s">
        <v>110</v>
      </c>
      <c r="D17" s="71" t="s">
        <v>110</v>
      </c>
      <c r="E17" s="71"/>
      <c r="F17" s="71">
        <v>12</v>
      </c>
      <c r="G17" s="71">
        <v>15</v>
      </c>
      <c r="H17" s="71">
        <f t="shared" si="2"/>
        <v>27</v>
      </c>
      <c r="I17" s="71"/>
      <c r="J17" s="73">
        <f t="shared" si="1"/>
        <v>27</v>
      </c>
      <c r="K17" s="70"/>
    </row>
    <row r="18" spans="1:11" s="1" customFormat="1" ht="11.25">
      <c r="A18" s="1" t="s">
        <v>78</v>
      </c>
      <c r="B18" s="71" t="s">
        <v>110</v>
      </c>
      <c r="C18" s="71" t="s">
        <v>110</v>
      </c>
      <c r="D18" s="71" t="s">
        <v>110</v>
      </c>
      <c r="E18" s="71"/>
      <c r="F18" s="71">
        <v>11</v>
      </c>
      <c r="G18" s="71">
        <v>12</v>
      </c>
      <c r="H18" s="71">
        <f t="shared" si="2"/>
        <v>23</v>
      </c>
      <c r="I18" s="71"/>
      <c r="J18" s="73">
        <f t="shared" si="1"/>
        <v>23</v>
      </c>
      <c r="K18" s="70"/>
    </row>
    <row r="19" spans="1:11" s="1" customFormat="1" ht="11.25">
      <c r="A19" s="1" t="s">
        <v>43</v>
      </c>
      <c r="B19" s="71" t="s">
        <v>110</v>
      </c>
      <c r="C19" s="71" t="s">
        <v>110</v>
      </c>
      <c r="D19" s="71" t="s">
        <v>110</v>
      </c>
      <c r="E19" s="71"/>
      <c r="F19" s="71">
        <v>15</v>
      </c>
      <c r="G19" s="71">
        <v>11</v>
      </c>
      <c r="H19" s="71">
        <f t="shared" si="2"/>
        <v>26</v>
      </c>
      <c r="I19" s="71"/>
      <c r="J19" s="73">
        <f t="shared" si="1"/>
        <v>26</v>
      </c>
      <c r="K19" s="70"/>
    </row>
    <row r="20" spans="1:11" s="1" customFormat="1" ht="11.25">
      <c r="A20" s="1" t="s">
        <v>79</v>
      </c>
      <c r="B20" s="71" t="s">
        <v>110</v>
      </c>
      <c r="C20" s="71" t="s">
        <v>110</v>
      </c>
      <c r="D20" s="71" t="s">
        <v>110</v>
      </c>
      <c r="E20" s="71"/>
      <c r="F20" s="101" t="s">
        <v>166</v>
      </c>
      <c r="G20" s="71">
        <v>3</v>
      </c>
      <c r="H20" s="71">
        <f t="shared" si="2"/>
        <v>3</v>
      </c>
      <c r="I20" s="71"/>
      <c r="J20" s="73">
        <f t="shared" si="1"/>
        <v>3</v>
      </c>
      <c r="K20" s="70"/>
    </row>
    <row r="21" spans="1:11" s="1" customFormat="1" ht="11.25">
      <c r="A21" s="1" t="s">
        <v>33</v>
      </c>
      <c r="B21" s="71" t="s">
        <v>110</v>
      </c>
      <c r="C21" s="71" t="s">
        <v>110</v>
      </c>
      <c r="D21" s="71" t="s">
        <v>110</v>
      </c>
      <c r="E21" s="74"/>
      <c r="F21" s="86">
        <v>4</v>
      </c>
      <c r="G21" s="86">
        <v>4</v>
      </c>
      <c r="H21" s="71">
        <f t="shared" si="2"/>
        <v>8</v>
      </c>
      <c r="I21" s="74"/>
      <c r="J21" s="73">
        <f t="shared" si="1"/>
        <v>8</v>
      </c>
      <c r="K21" s="70"/>
    </row>
    <row r="22" spans="1:11" s="1" customFormat="1" ht="16.5" customHeight="1">
      <c r="A22" s="6" t="s">
        <v>44</v>
      </c>
      <c r="B22" s="79" t="s">
        <v>166</v>
      </c>
      <c r="C22" s="79" t="s">
        <v>110</v>
      </c>
      <c r="D22" s="79" t="s">
        <v>166</v>
      </c>
      <c r="E22" s="72"/>
      <c r="F22" s="72">
        <f>SUM(F23:F42)</f>
        <v>1009</v>
      </c>
      <c r="G22" s="72">
        <f>SUM(G23:G42)</f>
        <v>1472</v>
      </c>
      <c r="H22" s="72">
        <f>SUM(F22:G22)</f>
        <v>2481</v>
      </c>
      <c r="I22" s="72"/>
      <c r="J22" s="72">
        <f t="shared" si="1"/>
        <v>2481</v>
      </c>
      <c r="K22" s="70"/>
    </row>
    <row r="23" spans="1:11" s="1" customFormat="1" ht="11.25">
      <c r="A23" s="1" t="s">
        <v>108</v>
      </c>
      <c r="B23" s="71" t="s">
        <v>110</v>
      </c>
      <c r="C23" s="71" t="s">
        <v>110</v>
      </c>
      <c r="D23" s="71" t="s">
        <v>110</v>
      </c>
      <c r="E23" s="71"/>
      <c r="F23" s="71">
        <v>3</v>
      </c>
      <c r="G23" s="71">
        <v>4</v>
      </c>
      <c r="H23" s="71">
        <f aca="true" t="shared" si="3" ref="H23:H40">SUM(F23:G23)</f>
        <v>7</v>
      </c>
      <c r="I23" s="71"/>
      <c r="J23" s="73">
        <f t="shared" si="1"/>
        <v>7</v>
      </c>
      <c r="K23" s="70"/>
    </row>
    <row r="24" spans="1:11" s="1" customFormat="1" ht="11.25">
      <c r="A24" s="1" t="s">
        <v>116</v>
      </c>
      <c r="B24" s="71" t="s">
        <v>110</v>
      </c>
      <c r="C24" s="71" t="s">
        <v>110</v>
      </c>
      <c r="D24" s="71" t="s">
        <v>110</v>
      </c>
      <c r="E24" s="71"/>
      <c r="F24" s="71">
        <v>30</v>
      </c>
      <c r="G24" s="71">
        <v>17</v>
      </c>
      <c r="H24" s="71">
        <f>SUM(F24:G24)</f>
        <v>47</v>
      </c>
      <c r="I24" s="71"/>
      <c r="J24" s="73">
        <f t="shared" si="1"/>
        <v>47</v>
      </c>
      <c r="K24" s="70"/>
    </row>
    <row r="25" spans="1:11" s="1" customFormat="1" ht="11.25">
      <c r="A25" s="1" t="s">
        <v>45</v>
      </c>
      <c r="B25" s="71" t="s">
        <v>110</v>
      </c>
      <c r="C25" s="71" t="s">
        <v>110</v>
      </c>
      <c r="D25" s="71" t="s">
        <v>110</v>
      </c>
      <c r="E25" s="71"/>
      <c r="F25" s="71">
        <v>79</v>
      </c>
      <c r="G25" s="71">
        <v>109</v>
      </c>
      <c r="H25" s="71">
        <f t="shared" si="3"/>
        <v>188</v>
      </c>
      <c r="I25" s="71"/>
      <c r="J25" s="73">
        <f t="shared" si="1"/>
        <v>188</v>
      </c>
      <c r="K25" s="70"/>
    </row>
    <row r="26" spans="1:11" s="1" customFormat="1" ht="11.25">
      <c r="A26" s="1" t="s">
        <v>89</v>
      </c>
      <c r="B26" s="71" t="s">
        <v>110</v>
      </c>
      <c r="C26" s="71" t="s">
        <v>110</v>
      </c>
      <c r="D26" s="71" t="s">
        <v>110</v>
      </c>
      <c r="E26" s="71"/>
      <c r="F26" s="71">
        <v>10</v>
      </c>
      <c r="G26" s="71">
        <v>8</v>
      </c>
      <c r="H26" s="71">
        <f t="shared" si="3"/>
        <v>18</v>
      </c>
      <c r="I26" s="71"/>
      <c r="J26" s="73">
        <f t="shared" si="1"/>
        <v>18</v>
      </c>
      <c r="K26" s="70"/>
    </row>
    <row r="27" spans="1:11" s="1" customFormat="1" ht="11.25">
      <c r="A27" s="1" t="s">
        <v>46</v>
      </c>
      <c r="B27" s="101" t="s">
        <v>166</v>
      </c>
      <c r="C27" s="71" t="s">
        <v>110</v>
      </c>
      <c r="D27" s="71" t="s">
        <v>166</v>
      </c>
      <c r="E27" s="71"/>
      <c r="F27" s="71">
        <v>34</v>
      </c>
      <c r="G27" s="71">
        <v>18</v>
      </c>
      <c r="H27" s="71">
        <f t="shared" si="3"/>
        <v>52</v>
      </c>
      <c r="I27" s="71"/>
      <c r="J27" s="73">
        <f t="shared" si="1"/>
        <v>52</v>
      </c>
      <c r="K27" s="70"/>
    </row>
    <row r="28" spans="1:11" s="1" customFormat="1" ht="11.25">
      <c r="A28" s="1" t="s">
        <v>47</v>
      </c>
      <c r="B28" s="71" t="s">
        <v>110</v>
      </c>
      <c r="C28" s="71" t="s">
        <v>110</v>
      </c>
      <c r="D28" s="71" t="s">
        <v>110</v>
      </c>
      <c r="E28" s="71"/>
      <c r="F28" s="71">
        <v>250</v>
      </c>
      <c r="G28" s="71">
        <v>525</v>
      </c>
      <c r="H28" s="71">
        <f t="shared" si="3"/>
        <v>775</v>
      </c>
      <c r="I28" s="71"/>
      <c r="J28" s="73">
        <f t="shared" si="1"/>
        <v>775</v>
      </c>
      <c r="K28" s="70"/>
    </row>
    <row r="29" spans="1:11" s="1" customFormat="1" ht="11.25">
      <c r="A29" s="1" t="s">
        <v>91</v>
      </c>
      <c r="B29" s="71" t="s">
        <v>110</v>
      </c>
      <c r="C29" s="71" t="s">
        <v>110</v>
      </c>
      <c r="D29" s="71" t="s">
        <v>110</v>
      </c>
      <c r="E29" s="71"/>
      <c r="F29" s="71">
        <v>15</v>
      </c>
      <c r="G29" s="71">
        <v>9</v>
      </c>
      <c r="H29" s="71">
        <f t="shared" si="3"/>
        <v>24</v>
      </c>
      <c r="I29" s="71"/>
      <c r="J29" s="73">
        <f t="shared" si="1"/>
        <v>24</v>
      </c>
      <c r="K29" s="70"/>
    </row>
    <row r="30" spans="1:11" s="1" customFormat="1" ht="11.25">
      <c r="A30" s="1" t="s">
        <v>49</v>
      </c>
      <c r="B30" s="71" t="s">
        <v>110</v>
      </c>
      <c r="C30" s="71" t="s">
        <v>110</v>
      </c>
      <c r="D30" s="71" t="s">
        <v>110</v>
      </c>
      <c r="E30" s="71"/>
      <c r="F30" s="71">
        <v>190</v>
      </c>
      <c r="G30" s="71">
        <v>306</v>
      </c>
      <c r="H30" s="71">
        <f t="shared" si="3"/>
        <v>496</v>
      </c>
      <c r="I30" s="71"/>
      <c r="J30" s="73">
        <f t="shared" si="1"/>
        <v>496</v>
      </c>
      <c r="K30" s="70"/>
    </row>
    <row r="31" spans="1:11" s="1" customFormat="1" ht="11.25">
      <c r="A31" s="1" t="s">
        <v>48</v>
      </c>
      <c r="B31" s="71" t="s">
        <v>110</v>
      </c>
      <c r="C31" s="71" t="s">
        <v>110</v>
      </c>
      <c r="D31" s="71" t="s">
        <v>110</v>
      </c>
      <c r="E31" s="71"/>
      <c r="F31" s="71">
        <v>28</v>
      </c>
      <c r="G31" s="71">
        <v>15</v>
      </c>
      <c r="H31" s="71">
        <f t="shared" si="3"/>
        <v>43</v>
      </c>
      <c r="I31" s="71"/>
      <c r="J31" s="73">
        <f t="shared" si="1"/>
        <v>43</v>
      </c>
      <c r="K31" s="70"/>
    </row>
    <row r="32" spans="1:11" s="1" customFormat="1" ht="11.25">
      <c r="A32" s="1" t="s">
        <v>80</v>
      </c>
      <c r="B32" s="71" t="s">
        <v>110</v>
      </c>
      <c r="C32" s="71" t="s">
        <v>110</v>
      </c>
      <c r="D32" s="71" t="s">
        <v>110</v>
      </c>
      <c r="E32" s="71"/>
      <c r="F32" s="71">
        <v>4</v>
      </c>
      <c r="G32" s="71">
        <v>3</v>
      </c>
      <c r="H32" s="71">
        <f t="shared" si="3"/>
        <v>7</v>
      </c>
      <c r="I32" s="71"/>
      <c r="J32" s="73">
        <f t="shared" si="1"/>
        <v>7</v>
      </c>
      <c r="K32" s="70"/>
    </row>
    <row r="33" spans="1:11" s="1" customFormat="1" ht="11.25">
      <c r="A33" s="1" t="s">
        <v>92</v>
      </c>
      <c r="B33" s="71" t="s">
        <v>110</v>
      </c>
      <c r="C33" s="71" t="s">
        <v>110</v>
      </c>
      <c r="D33" s="71" t="s">
        <v>110</v>
      </c>
      <c r="E33" s="71"/>
      <c r="F33" s="71">
        <v>6</v>
      </c>
      <c r="G33" s="71">
        <v>11</v>
      </c>
      <c r="H33" s="71">
        <f t="shared" si="3"/>
        <v>17</v>
      </c>
      <c r="I33" s="71"/>
      <c r="J33" s="73">
        <f t="shared" si="1"/>
        <v>17</v>
      </c>
      <c r="K33" s="70"/>
    </row>
    <row r="34" spans="1:11" s="1" customFormat="1" ht="11.25">
      <c r="A34" s="1" t="s">
        <v>127</v>
      </c>
      <c r="B34" s="71" t="s">
        <v>110</v>
      </c>
      <c r="C34" s="71" t="s">
        <v>110</v>
      </c>
      <c r="D34" s="71" t="s">
        <v>110</v>
      </c>
      <c r="E34" s="71"/>
      <c r="F34" s="101" t="s">
        <v>166</v>
      </c>
      <c r="G34" s="71">
        <v>17</v>
      </c>
      <c r="H34" s="71">
        <f>SUM(F34:G34)</f>
        <v>17</v>
      </c>
      <c r="I34" s="71"/>
      <c r="J34" s="73">
        <f t="shared" si="1"/>
        <v>17</v>
      </c>
      <c r="K34" s="70"/>
    </row>
    <row r="35" spans="1:11" s="1" customFormat="1" ht="11.25">
      <c r="A35" s="1" t="s">
        <v>50</v>
      </c>
      <c r="B35" s="71" t="s">
        <v>110</v>
      </c>
      <c r="C35" s="71" t="s">
        <v>110</v>
      </c>
      <c r="D35" s="71" t="s">
        <v>110</v>
      </c>
      <c r="E35" s="71"/>
      <c r="F35" s="71">
        <v>109</v>
      </c>
      <c r="G35" s="71">
        <v>128</v>
      </c>
      <c r="H35" s="71">
        <f t="shared" si="3"/>
        <v>237</v>
      </c>
      <c r="I35" s="71"/>
      <c r="J35" s="73">
        <f t="shared" si="1"/>
        <v>237</v>
      </c>
      <c r="K35" s="70"/>
    </row>
    <row r="36" spans="1:11" s="1" customFormat="1" ht="11.25">
      <c r="A36" s="1" t="s">
        <v>90</v>
      </c>
      <c r="B36" s="71" t="s">
        <v>110</v>
      </c>
      <c r="C36" s="71" t="s">
        <v>110</v>
      </c>
      <c r="D36" s="71" t="s">
        <v>110</v>
      </c>
      <c r="E36" s="71"/>
      <c r="F36" s="71">
        <v>64</v>
      </c>
      <c r="G36" s="71">
        <v>99</v>
      </c>
      <c r="H36" s="71">
        <f t="shared" si="3"/>
        <v>163</v>
      </c>
      <c r="I36" s="71"/>
      <c r="J36" s="73">
        <f t="shared" si="1"/>
        <v>163</v>
      </c>
      <c r="K36" s="70"/>
    </row>
    <row r="37" spans="1:11" s="1" customFormat="1" ht="11.25">
      <c r="A37" s="1" t="s">
        <v>81</v>
      </c>
      <c r="B37" s="71" t="s">
        <v>110</v>
      </c>
      <c r="C37" s="71" t="s">
        <v>110</v>
      </c>
      <c r="D37" s="71" t="s">
        <v>110</v>
      </c>
      <c r="E37" s="71"/>
      <c r="F37" s="71">
        <v>9</v>
      </c>
      <c r="G37" s="71">
        <v>7</v>
      </c>
      <c r="H37" s="71">
        <f t="shared" si="3"/>
        <v>16</v>
      </c>
      <c r="I37" s="71"/>
      <c r="J37" s="73">
        <f t="shared" si="1"/>
        <v>16</v>
      </c>
      <c r="K37" s="70"/>
    </row>
    <row r="38" spans="1:11" s="1" customFormat="1" ht="11.25">
      <c r="A38" s="1" t="s">
        <v>82</v>
      </c>
      <c r="B38" s="71" t="s">
        <v>110</v>
      </c>
      <c r="C38" s="71" t="s">
        <v>110</v>
      </c>
      <c r="D38" s="71" t="s">
        <v>110</v>
      </c>
      <c r="E38" s="71"/>
      <c r="F38" s="71">
        <v>35</v>
      </c>
      <c r="G38" s="71">
        <v>60</v>
      </c>
      <c r="H38" s="71">
        <f t="shared" si="3"/>
        <v>95</v>
      </c>
      <c r="I38" s="71"/>
      <c r="J38" s="73">
        <f t="shared" si="1"/>
        <v>95</v>
      </c>
      <c r="K38" s="70"/>
    </row>
    <row r="39" spans="1:11" s="1" customFormat="1" ht="11.25">
      <c r="A39" s="1" t="s">
        <v>51</v>
      </c>
      <c r="B39" s="71" t="s">
        <v>110</v>
      </c>
      <c r="C39" s="71" t="s">
        <v>110</v>
      </c>
      <c r="D39" s="71" t="s">
        <v>110</v>
      </c>
      <c r="E39" s="71"/>
      <c r="F39" s="71">
        <v>53</v>
      </c>
      <c r="G39" s="71">
        <v>98</v>
      </c>
      <c r="H39" s="71">
        <f t="shared" si="3"/>
        <v>151</v>
      </c>
      <c r="I39" s="71"/>
      <c r="J39" s="73">
        <f t="shared" si="1"/>
        <v>151</v>
      </c>
      <c r="K39" s="70"/>
    </row>
    <row r="40" spans="1:11" s="1" customFormat="1" ht="11.25">
      <c r="A40" s="1" t="s">
        <v>93</v>
      </c>
      <c r="B40" s="71" t="s">
        <v>110</v>
      </c>
      <c r="C40" s="71" t="s">
        <v>110</v>
      </c>
      <c r="D40" s="71" t="s">
        <v>110</v>
      </c>
      <c r="E40" s="71"/>
      <c r="F40" s="71">
        <v>66</v>
      </c>
      <c r="G40" s="71">
        <v>23</v>
      </c>
      <c r="H40" s="71">
        <f t="shared" si="3"/>
        <v>89</v>
      </c>
      <c r="I40" s="71"/>
      <c r="J40" s="73">
        <f t="shared" si="1"/>
        <v>89</v>
      </c>
      <c r="K40" s="70"/>
    </row>
    <row r="41" spans="1:11" s="1" customFormat="1" ht="11.25">
      <c r="A41" s="1" t="s">
        <v>109</v>
      </c>
      <c r="B41" s="71" t="s">
        <v>110</v>
      </c>
      <c r="C41" s="71" t="s">
        <v>110</v>
      </c>
      <c r="D41" s="71" t="s">
        <v>110</v>
      </c>
      <c r="E41" s="71"/>
      <c r="F41" s="101" t="s">
        <v>166</v>
      </c>
      <c r="G41" s="101" t="s">
        <v>166</v>
      </c>
      <c r="H41" s="71" t="s">
        <v>166</v>
      </c>
      <c r="I41" s="71"/>
      <c r="J41" s="73" t="s">
        <v>166</v>
      </c>
      <c r="K41" s="70"/>
    </row>
    <row r="42" spans="1:11" s="1" customFormat="1" ht="11.25">
      <c r="A42" s="1" t="s">
        <v>33</v>
      </c>
      <c r="B42" s="71" t="s">
        <v>110</v>
      </c>
      <c r="C42" s="71" t="s">
        <v>110</v>
      </c>
      <c r="D42" s="71" t="s">
        <v>110</v>
      </c>
      <c r="E42" s="71"/>
      <c r="F42" s="71">
        <v>24</v>
      </c>
      <c r="G42" s="71">
        <v>15</v>
      </c>
      <c r="H42" s="71">
        <f>SUM(F42:G42)</f>
        <v>39</v>
      </c>
      <c r="I42" s="71"/>
      <c r="J42" s="73">
        <f t="shared" si="1"/>
        <v>39</v>
      </c>
      <c r="K42" s="70"/>
    </row>
    <row r="43" spans="1:11" s="1" customFormat="1" ht="16.5" customHeight="1">
      <c r="A43" s="6" t="s">
        <v>52</v>
      </c>
      <c r="B43" s="72">
        <f>SUM(B44:B46)</f>
        <v>44</v>
      </c>
      <c r="C43" s="72">
        <f>SUM(C44:C46)</f>
        <v>14</v>
      </c>
      <c r="D43" s="72">
        <f>SUM(B43:C43)</f>
        <v>58</v>
      </c>
      <c r="E43" s="72"/>
      <c r="F43" s="72">
        <f>SUM(F44:F46)</f>
        <v>1112</v>
      </c>
      <c r="G43" s="72">
        <f>SUM(G44:G46)</f>
        <v>656</v>
      </c>
      <c r="H43" s="72">
        <f>SUM(F43:G43)</f>
        <v>1768</v>
      </c>
      <c r="I43" s="72"/>
      <c r="J43" s="72">
        <f t="shared" si="1"/>
        <v>1826</v>
      </c>
      <c r="K43" s="70"/>
    </row>
    <row r="44" spans="1:11" s="1" customFormat="1" ht="11.25">
      <c r="A44" s="1" t="s">
        <v>53</v>
      </c>
      <c r="B44" s="71">
        <v>44</v>
      </c>
      <c r="C44" s="71">
        <v>14</v>
      </c>
      <c r="D44" s="71">
        <f>SUM(B44:C44)</f>
        <v>58</v>
      </c>
      <c r="E44" s="75"/>
      <c r="F44" s="71">
        <v>1046</v>
      </c>
      <c r="G44" s="71">
        <v>601</v>
      </c>
      <c r="H44" s="71">
        <f>SUM(F44:G44)</f>
        <v>1647</v>
      </c>
      <c r="I44" s="71"/>
      <c r="J44" s="73">
        <f t="shared" si="1"/>
        <v>1705</v>
      </c>
      <c r="K44" s="70"/>
    </row>
    <row r="45" spans="1:11" s="1" customFormat="1" ht="11.25">
      <c r="A45" s="1" t="s">
        <v>54</v>
      </c>
      <c r="B45" s="71" t="s">
        <v>110</v>
      </c>
      <c r="C45" s="71" t="s">
        <v>110</v>
      </c>
      <c r="D45" s="71" t="s">
        <v>110</v>
      </c>
      <c r="E45" s="75"/>
      <c r="F45" s="71">
        <v>66</v>
      </c>
      <c r="G45" s="71">
        <v>55</v>
      </c>
      <c r="H45" s="71">
        <f>SUM(F45:G45)</f>
        <v>121</v>
      </c>
      <c r="I45" s="71"/>
      <c r="J45" s="73">
        <f t="shared" si="1"/>
        <v>121</v>
      </c>
      <c r="K45" s="70"/>
    </row>
    <row r="46" spans="1:11" s="1" customFormat="1" ht="11.25">
      <c r="A46" s="1" t="s">
        <v>33</v>
      </c>
      <c r="B46" s="71" t="s">
        <v>110</v>
      </c>
      <c r="C46" s="71" t="s">
        <v>110</v>
      </c>
      <c r="D46" s="71" t="s">
        <v>110</v>
      </c>
      <c r="E46" s="75"/>
      <c r="F46" s="101" t="s">
        <v>166</v>
      </c>
      <c r="G46" s="101" t="s">
        <v>166</v>
      </c>
      <c r="H46" s="71" t="s">
        <v>166</v>
      </c>
      <c r="I46" s="71"/>
      <c r="J46" s="73" t="s">
        <v>166</v>
      </c>
      <c r="K46" s="70"/>
    </row>
    <row r="47" spans="1:11" s="1" customFormat="1" ht="16.5" customHeight="1">
      <c r="A47" s="13" t="s">
        <v>145</v>
      </c>
      <c r="B47" s="14">
        <f>SUM('4.1 (2)'!B5,B12,B22,B43,'4.1 (1)'!B9,'4.1 (1)'!B14)</f>
        <v>199</v>
      </c>
      <c r="C47" s="14">
        <f>SUM('4.1 (2)'!C5,C12,C22,C43,'4.1 (1)'!C9,'4.1 (1)'!C14)</f>
        <v>235</v>
      </c>
      <c r="D47" s="14">
        <f>SUM('4.1 (2)'!D5,D12,D22,D43,'4.1 (1)'!D9,'4.1 (1)'!D14)</f>
        <v>434</v>
      </c>
      <c r="E47" s="14"/>
      <c r="F47" s="14">
        <f>F43+F22+F12+F5+'4.1 (1)'!F9+'4.1 (1)'!F14+'4.1 (1)'!F39+'4.1 (1)'!F48</f>
        <v>15939</v>
      </c>
      <c r="G47" s="14">
        <f>G43+G22+G12+G5+'4.1 (1)'!G9+'4.1 (1)'!G14+'4.1 (1)'!G39+'4.1 (1)'!G48</f>
        <v>10934</v>
      </c>
      <c r="H47" s="14">
        <f>H43+H22+H12+H5+'4.1 (1)'!H9+'4.1 (1)'!H14+'4.1 (1)'!H39+'4.1 (1)'!H48</f>
        <v>26873</v>
      </c>
      <c r="I47" s="14"/>
      <c r="J47" s="14">
        <f>SUM(D47,H47)</f>
        <v>27307</v>
      </c>
      <c r="K47" s="33"/>
    </row>
    <row r="48" spans="1:11" s="1" customFormat="1" ht="24" customHeight="1">
      <c r="A48" s="36"/>
      <c r="B48" s="33"/>
      <c r="C48" s="33"/>
      <c r="D48" s="33"/>
      <c r="E48" s="35"/>
      <c r="F48" s="33"/>
      <c r="G48" s="33"/>
      <c r="H48" s="33"/>
      <c r="I48" s="35"/>
      <c r="J48" s="33"/>
      <c r="K48" s="33"/>
    </row>
    <row r="49" spans="1:11" s="1" customFormat="1" ht="48" customHeight="1">
      <c r="A49" s="116" t="s">
        <v>162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s="1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="1" customFormat="1" ht="11.25"/>
  </sheetData>
  <sheetProtection/>
  <mergeCells count="3">
    <mergeCell ref="B3:D3"/>
    <mergeCell ref="F3:H3"/>
    <mergeCell ref="A49:K4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57421875" style="0" customWidth="1"/>
    <col min="10" max="10" width="6.00390625" style="0" customWidth="1"/>
  </cols>
  <sheetData>
    <row r="1" spans="1:10" ht="27" customHeight="1">
      <c r="A1" s="114" t="s">
        <v>150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>
      <c r="A3" s="110" t="s">
        <v>151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7" customFormat="1" ht="18.75" customHeight="1">
      <c r="A4" s="26" t="s">
        <v>123</v>
      </c>
      <c r="B4" s="61" t="s">
        <v>84</v>
      </c>
      <c r="C4" s="117">
        <v>40543</v>
      </c>
      <c r="D4" s="118"/>
      <c r="E4" s="16"/>
      <c r="F4" s="16"/>
      <c r="G4" s="16"/>
      <c r="H4" s="16"/>
      <c r="I4" s="27" t="s">
        <v>2</v>
      </c>
      <c r="J4" s="27" t="s">
        <v>1</v>
      </c>
    </row>
    <row r="5" spans="1:10" s="7" customFormat="1" ht="15" customHeight="1">
      <c r="A5" s="28" t="s">
        <v>75</v>
      </c>
      <c r="B5" s="29" t="s">
        <v>130</v>
      </c>
      <c r="C5" s="30" t="s">
        <v>131</v>
      </c>
      <c r="D5" s="30" t="s">
        <v>132</v>
      </c>
      <c r="E5" s="30" t="s">
        <v>133</v>
      </c>
      <c r="F5" s="30" t="s">
        <v>134</v>
      </c>
      <c r="G5" s="30" t="s">
        <v>135</v>
      </c>
      <c r="H5" s="30" t="s">
        <v>136</v>
      </c>
      <c r="I5" s="4"/>
      <c r="J5" s="4"/>
    </row>
    <row r="6" spans="1:11" s="9" customFormat="1" ht="18.75" customHeight="1">
      <c r="A6" s="6" t="s">
        <v>4</v>
      </c>
      <c r="B6" s="72" t="s">
        <v>110</v>
      </c>
      <c r="C6" s="69">
        <f aca="true" t="shared" si="0" ref="C6:I6">SUM(C7:C8)</f>
        <v>265</v>
      </c>
      <c r="D6" s="69">
        <f t="shared" si="0"/>
        <v>106</v>
      </c>
      <c r="E6" s="69">
        <f t="shared" si="0"/>
        <v>38</v>
      </c>
      <c r="F6" s="69">
        <f t="shared" si="0"/>
        <v>16</v>
      </c>
      <c r="G6" s="69">
        <f t="shared" si="0"/>
        <v>11</v>
      </c>
      <c r="H6" s="69">
        <f t="shared" si="0"/>
        <v>6</v>
      </c>
      <c r="I6" s="69">
        <f t="shared" si="0"/>
        <v>442</v>
      </c>
      <c r="J6" s="55">
        <f>I6/I$6*100</f>
        <v>100</v>
      </c>
      <c r="K6" s="53"/>
    </row>
    <row r="7" spans="1:11" s="9" customFormat="1" ht="12.75">
      <c r="A7" s="12" t="s">
        <v>55</v>
      </c>
      <c r="B7" s="88" t="s">
        <v>110</v>
      </c>
      <c r="C7" s="70">
        <v>140</v>
      </c>
      <c r="D7" s="70">
        <v>44</v>
      </c>
      <c r="E7" s="70">
        <v>10</v>
      </c>
      <c r="F7" s="71">
        <v>6</v>
      </c>
      <c r="G7" s="71">
        <v>4</v>
      </c>
      <c r="H7" s="71" t="s">
        <v>166</v>
      </c>
      <c r="I7" s="70">
        <f>SUM(B7:H7)</f>
        <v>204</v>
      </c>
      <c r="J7" s="54">
        <f>I7/$I$6*100</f>
        <v>46.15384615384615</v>
      </c>
      <c r="K7" s="53"/>
    </row>
    <row r="8" spans="1:11" s="9" customFormat="1" ht="12.75">
      <c r="A8" s="12" t="s">
        <v>56</v>
      </c>
      <c r="B8" s="88" t="s">
        <v>110</v>
      </c>
      <c r="C8" s="70">
        <v>125</v>
      </c>
      <c r="D8" s="70">
        <v>62</v>
      </c>
      <c r="E8" s="70">
        <v>28</v>
      </c>
      <c r="F8" s="71">
        <v>10</v>
      </c>
      <c r="G8" s="71">
        <v>7</v>
      </c>
      <c r="H8" s="71">
        <v>6</v>
      </c>
      <c r="I8" s="70">
        <f>SUM(B8:H8)</f>
        <v>238</v>
      </c>
      <c r="J8" s="54">
        <f>I8/$I$6*100</f>
        <v>53.84615384615385</v>
      </c>
      <c r="K8" s="53"/>
    </row>
    <row r="9" spans="1:11" s="9" customFormat="1" ht="12.75">
      <c r="A9" s="1"/>
      <c r="B9" s="70"/>
      <c r="C9" s="70"/>
      <c r="D9" s="70"/>
      <c r="E9" s="70"/>
      <c r="F9" s="70"/>
      <c r="G9" s="70"/>
      <c r="H9" s="70"/>
      <c r="I9" s="70"/>
      <c r="J9" s="54"/>
      <c r="K9" s="53"/>
    </row>
    <row r="10" spans="1:11" s="9" customFormat="1" ht="12.75" customHeight="1">
      <c r="A10" s="6" t="s">
        <v>5</v>
      </c>
      <c r="B10" s="69">
        <f>SUM(B11:B12)</f>
        <v>1995</v>
      </c>
      <c r="C10" s="69">
        <f aca="true" t="shared" si="1" ref="C10:H10">SUM(C11:C12)</f>
        <v>16265</v>
      </c>
      <c r="D10" s="69">
        <f t="shared" si="1"/>
        <v>6521</v>
      </c>
      <c r="E10" s="69">
        <f t="shared" si="1"/>
        <v>1049</v>
      </c>
      <c r="F10" s="69">
        <f t="shared" si="1"/>
        <v>286</v>
      </c>
      <c r="G10" s="69">
        <f t="shared" si="1"/>
        <v>168</v>
      </c>
      <c r="H10" s="69">
        <f t="shared" si="1"/>
        <v>148</v>
      </c>
      <c r="I10" s="69">
        <f>SUM(B10:H10)</f>
        <v>26432</v>
      </c>
      <c r="J10" s="55">
        <f>I10/I$10*100</f>
        <v>100</v>
      </c>
      <c r="K10" s="53"/>
    </row>
    <row r="11" spans="1:11" s="9" customFormat="1" ht="12.75">
      <c r="A11" s="12" t="s">
        <v>55</v>
      </c>
      <c r="B11" s="71">
        <v>1302</v>
      </c>
      <c r="C11" s="70">
        <v>9747</v>
      </c>
      <c r="D11" s="70">
        <v>3822</v>
      </c>
      <c r="E11" s="70">
        <v>530</v>
      </c>
      <c r="F11" s="70">
        <v>131</v>
      </c>
      <c r="G11" s="70">
        <v>87</v>
      </c>
      <c r="H11" s="70">
        <v>67</v>
      </c>
      <c r="I11" s="70">
        <f>SUM(B11:H11)</f>
        <v>15686</v>
      </c>
      <c r="J11" s="60">
        <f>I11/I$10*100</f>
        <v>59.344733656174334</v>
      </c>
      <c r="K11" s="53"/>
    </row>
    <row r="12" spans="1:11" s="9" customFormat="1" ht="12.75">
      <c r="A12" s="12" t="s">
        <v>56</v>
      </c>
      <c r="B12" s="71">
        <v>693</v>
      </c>
      <c r="C12" s="70">
        <v>6518</v>
      </c>
      <c r="D12" s="70">
        <v>2699</v>
      </c>
      <c r="E12" s="70">
        <v>519</v>
      </c>
      <c r="F12" s="70">
        <v>155</v>
      </c>
      <c r="G12" s="70">
        <v>81</v>
      </c>
      <c r="H12" s="70">
        <v>81</v>
      </c>
      <c r="I12" s="70">
        <f>SUM(B12:H12)</f>
        <v>10746</v>
      </c>
      <c r="J12" s="60">
        <f>I12/I$10*100</f>
        <v>40.655266343825666</v>
      </c>
      <c r="K12" s="53"/>
    </row>
    <row r="13" spans="1:11" s="9" customFormat="1" ht="12.75">
      <c r="A13" s="1"/>
      <c r="B13" s="70"/>
      <c r="C13" s="70"/>
      <c r="D13" s="70"/>
      <c r="E13" s="70"/>
      <c r="F13" s="70"/>
      <c r="G13" s="70"/>
      <c r="H13" s="70"/>
      <c r="I13" s="70"/>
      <c r="J13" s="54"/>
      <c r="K13" s="53"/>
    </row>
    <row r="14" spans="1:11" s="9" customFormat="1" ht="12.75" customHeight="1">
      <c r="A14" s="6" t="s">
        <v>6</v>
      </c>
      <c r="B14" s="72" t="s">
        <v>110</v>
      </c>
      <c r="C14" s="69">
        <f aca="true" t="shared" si="2" ref="C14:H14">SUM(C15:C16)</f>
        <v>12</v>
      </c>
      <c r="D14" s="69">
        <f t="shared" si="2"/>
        <v>55</v>
      </c>
      <c r="E14" s="69">
        <f t="shared" si="2"/>
        <v>14</v>
      </c>
      <c r="F14" s="69">
        <f t="shared" si="2"/>
        <v>15</v>
      </c>
      <c r="G14" s="69">
        <f t="shared" si="2"/>
        <v>3</v>
      </c>
      <c r="H14" s="69">
        <f t="shared" si="2"/>
        <v>8</v>
      </c>
      <c r="I14" s="69">
        <f>SUM(B14:H14)</f>
        <v>107</v>
      </c>
      <c r="J14" s="55">
        <f>I14/I$14*100</f>
        <v>100</v>
      </c>
      <c r="K14" s="53"/>
    </row>
    <row r="15" spans="1:11" s="9" customFormat="1" ht="12.75">
      <c r="A15" s="12" t="s">
        <v>55</v>
      </c>
      <c r="B15" s="71" t="s">
        <v>110</v>
      </c>
      <c r="C15" s="70">
        <v>5</v>
      </c>
      <c r="D15" s="70">
        <v>31</v>
      </c>
      <c r="E15" s="70">
        <v>11</v>
      </c>
      <c r="F15" s="71">
        <v>5</v>
      </c>
      <c r="G15" s="71" t="s">
        <v>166</v>
      </c>
      <c r="H15" s="70">
        <v>3</v>
      </c>
      <c r="I15" s="70">
        <f>SUM(C15:H15)</f>
        <v>55</v>
      </c>
      <c r="J15" s="60">
        <f>I15/I$14*100</f>
        <v>51.4018691588785</v>
      </c>
      <c r="K15" s="53"/>
    </row>
    <row r="16" spans="1:11" s="9" customFormat="1" ht="12.75">
      <c r="A16" s="12" t="s">
        <v>56</v>
      </c>
      <c r="B16" s="71" t="s">
        <v>110</v>
      </c>
      <c r="C16" s="70">
        <v>7</v>
      </c>
      <c r="D16" s="70">
        <v>24</v>
      </c>
      <c r="E16" s="70">
        <v>3</v>
      </c>
      <c r="F16" s="70">
        <v>10</v>
      </c>
      <c r="G16" s="70">
        <v>3</v>
      </c>
      <c r="H16" s="70">
        <v>5</v>
      </c>
      <c r="I16" s="70">
        <f>SUM(C16:H16)</f>
        <v>52</v>
      </c>
      <c r="J16" s="60">
        <f>I16/I$14*100</f>
        <v>48.598130841121495</v>
      </c>
      <c r="K16" s="53"/>
    </row>
    <row r="17" spans="1:11" s="9" customFormat="1" ht="12.75">
      <c r="A17" s="1"/>
      <c r="B17" s="70"/>
      <c r="C17" s="70"/>
      <c r="D17" s="70"/>
      <c r="E17" s="70"/>
      <c r="F17" s="70"/>
      <c r="G17" s="70"/>
      <c r="H17" s="70"/>
      <c r="I17" s="70"/>
      <c r="J17" s="54"/>
      <c r="K17" s="53"/>
    </row>
    <row r="18" spans="1:11" s="9" customFormat="1" ht="12.75">
      <c r="A18" s="6" t="s">
        <v>145</v>
      </c>
      <c r="B18" s="11">
        <f>SUM(B19:B20)</f>
        <v>1995</v>
      </c>
      <c r="C18" s="11">
        <f aca="true" t="shared" si="3" ref="C18:H18">SUM(C19:C20)</f>
        <v>16505</v>
      </c>
      <c r="D18" s="11">
        <f t="shared" si="3"/>
        <v>6671</v>
      </c>
      <c r="E18" s="11">
        <f t="shared" si="3"/>
        <v>1099</v>
      </c>
      <c r="F18" s="69">
        <f>SUM(F19:F20)</f>
        <v>313</v>
      </c>
      <c r="G18" s="69">
        <f>SUM(G19:G20)</f>
        <v>183</v>
      </c>
      <c r="H18" s="69">
        <f t="shared" si="3"/>
        <v>163</v>
      </c>
      <c r="I18" s="69">
        <f>SUM(B18:H18)</f>
        <v>26929</v>
      </c>
      <c r="J18" s="55">
        <f>I18/I$18*100</f>
        <v>100</v>
      </c>
      <c r="K18" s="53"/>
    </row>
    <row r="19" spans="1:11" s="9" customFormat="1" ht="12.75">
      <c r="A19" s="12" t="s">
        <v>55</v>
      </c>
      <c r="B19" s="53">
        <v>1302</v>
      </c>
      <c r="C19" s="53">
        <v>9864</v>
      </c>
      <c r="D19" s="53">
        <v>3890</v>
      </c>
      <c r="E19" s="53">
        <v>549</v>
      </c>
      <c r="F19" s="53">
        <v>140</v>
      </c>
      <c r="G19" s="53">
        <v>92</v>
      </c>
      <c r="H19" s="53">
        <v>71</v>
      </c>
      <c r="I19" s="53">
        <f>SUM(B19:H19)</f>
        <v>15908</v>
      </c>
      <c r="J19" s="54">
        <f>I19/I$18*100</f>
        <v>59.073860893460584</v>
      </c>
      <c r="K19" s="53"/>
    </row>
    <row r="20" spans="1:11" s="9" customFormat="1" ht="12.75">
      <c r="A20" s="56" t="s">
        <v>56</v>
      </c>
      <c r="B20" s="57">
        <v>693</v>
      </c>
      <c r="C20" s="57">
        <v>6641</v>
      </c>
      <c r="D20" s="57">
        <v>2781</v>
      </c>
      <c r="E20" s="57">
        <v>550</v>
      </c>
      <c r="F20" s="57">
        <v>173</v>
      </c>
      <c r="G20" s="57">
        <v>91</v>
      </c>
      <c r="H20" s="57">
        <v>92</v>
      </c>
      <c r="I20" s="57">
        <f>SUM(B20:H20)</f>
        <v>11021</v>
      </c>
      <c r="J20" s="58">
        <f>I20/I$18*100</f>
        <v>40.926139106539416</v>
      </c>
      <c r="K20" s="53"/>
    </row>
    <row r="21" spans="1:11" ht="24" customHeight="1">
      <c r="A21" s="64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0" ht="46.5" customHeight="1">
      <c r="A22" s="119" t="s">
        <v>159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ht="12.75">
      <c r="A23" s="62"/>
    </row>
  </sheetData>
  <sheetProtection/>
  <mergeCells count="4">
    <mergeCell ref="A1:J1"/>
    <mergeCell ref="A3:J3"/>
    <mergeCell ref="C4:D4"/>
    <mergeCell ref="A22:J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4" width="5.7109375" style="0" customWidth="1"/>
    <col min="5" max="5" width="1.7109375" style="0" customWidth="1"/>
    <col min="6" max="8" width="5.7109375" style="0" customWidth="1"/>
    <col min="9" max="9" width="1.7109375" style="0" customWidth="1"/>
    <col min="10" max="12" width="5.7109375" style="0" customWidth="1"/>
    <col min="13" max="13" width="1.8515625" style="0" customWidth="1"/>
    <col min="14" max="16" width="5.7109375" style="0" customWidth="1"/>
  </cols>
  <sheetData>
    <row r="1" spans="1:16" ht="26.25" customHeight="1">
      <c r="A1" s="120" t="s">
        <v>147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4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" ht="26.25" customHeight="1">
      <c r="A3" s="121" t="s">
        <v>124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8.75" customHeight="1">
      <c r="A4" s="26" t="s">
        <v>83</v>
      </c>
      <c r="B4" s="109" t="s">
        <v>74</v>
      </c>
      <c r="C4" s="109"/>
      <c r="D4" s="109"/>
      <c r="E4" s="40"/>
      <c r="F4" s="109" t="s">
        <v>146</v>
      </c>
      <c r="G4" s="109"/>
      <c r="H4" s="109"/>
      <c r="I4" s="40"/>
      <c r="J4" s="122" t="s">
        <v>165</v>
      </c>
      <c r="K4" s="122"/>
      <c r="L4" s="122"/>
      <c r="M4" s="40"/>
      <c r="N4" s="122" t="s">
        <v>163</v>
      </c>
      <c r="O4" s="122"/>
      <c r="P4" s="122"/>
    </row>
    <row r="5" spans="1:16" ht="15.75" customHeight="1">
      <c r="A5" s="28" t="s">
        <v>59</v>
      </c>
      <c r="B5" s="4" t="s">
        <v>55</v>
      </c>
      <c r="C5" s="4" t="s">
        <v>56</v>
      </c>
      <c r="D5" s="4" t="s">
        <v>2</v>
      </c>
      <c r="E5" s="4"/>
      <c r="F5" s="4" t="s">
        <v>55</v>
      </c>
      <c r="G5" s="4" t="s">
        <v>56</v>
      </c>
      <c r="H5" s="4" t="s">
        <v>2</v>
      </c>
      <c r="I5" s="4"/>
      <c r="J5" s="4" t="s">
        <v>55</v>
      </c>
      <c r="K5" s="4" t="s">
        <v>56</v>
      </c>
      <c r="L5" s="4" t="s">
        <v>2</v>
      </c>
      <c r="M5" s="4"/>
      <c r="N5" s="4" t="s">
        <v>55</v>
      </c>
      <c r="O5" s="4" t="s">
        <v>56</v>
      </c>
      <c r="P5" s="4" t="s">
        <v>2</v>
      </c>
    </row>
    <row r="6" spans="1:17" ht="18" customHeight="1">
      <c r="A6" s="42" t="s">
        <v>128</v>
      </c>
      <c r="B6" s="11">
        <f>SUM(B7:B14)</f>
        <v>3003</v>
      </c>
      <c r="C6" s="11">
        <f>SUM(C7:C14)</f>
        <v>2355</v>
      </c>
      <c r="D6" s="11">
        <f aca="true" t="shared" si="0" ref="D6:D32">SUM(B6:C6)</f>
        <v>5358</v>
      </c>
      <c r="E6" s="11"/>
      <c r="F6" s="11">
        <f>SUM(F7:F14)</f>
        <v>9955</v>
      </c>
      <c r="G6" s="11">
        <f>SUM(G7:G14)</f>
        <v>6423</v>
      </c>
      <c r="H6" s="11">
        <f aca="true" t="shared" si="1" ref="H6:H32">SUM(F6:G6)</f>
        <v>16378</v>
      </c>
      <c r="I6" s="11"/>
      <c r="J6" s="11">
        <f>SUM(J7:J14)</f>
        <v>2436</v>
      </c>
      <c r="K6" s="11">
        <f>SUM(K7:K14)</f>
        <v>1302</v>
      </c>
      <c r="L6" s="11">
        <f>SUM(J6:K6)</f>
        <v>3738</v>
      </c>
      <c r="M6" s="11"/>
      <c r="N6" s="11">
        <f>SUM(N7:N14)</f>
        <v>15128</v>
      </c>
      <c r="O6" s="11">
        <f>SUM(O7:O14)</f>
        <v>9913</v>
      </c>
      <c r="P6" s="11">
        <f>SUM(P7:P14)</f>
        <v>25041</v>
      </c>
      <c r="Q6" s="59"/>
    </row>
    <row r="7" spans="1:16" s="31" customFormat="1" ht="12.75" customHeight="1">
      <c r="A7" s="43" t="s">
        <v>8</v>
      </c>
      <c r="B7" s="5">
        <v>147</v>
      </c>
      <c r="C7" s="5">
        <v>87</v>
      </c>
      <c r="D7" s="5">
        <f t="shared" si="0"/>
        <v>234</v>
      </c>
      <c r="E7" s="65"/>
      <c r="F7" s="5">
        <v>1732</v>
      </c>
      <c r="G7" s="5">
        <v>834</v>
      </c>
      <c r="H7" s="5">
        <f t="shared" si="1"/>
        <v>2566</v>
      </c>
      <c r="I7" s="65"/>
      <c r="J7" s="34" t="s">
        <v>110</v>
      </c>
      <c r="K7" s="34" t="s">
        <v>110</v>
      </c>
      <c r="L7" s="34" t="s">
        <v>110</v>
      </c>
      <c r="M7" s="5"/>
      <c r="N7" s="34">
        <v>1872</v>
      </c>
      <c r="O7" s="34">
        <v>918</v>
      </c>
      <c r="P7" s="34">
        <f>SUM(N7:O7)</f>
        <v>2790</v>
      </c>
    </row>
    <row r="8" spans="1:16" ht="12.75">
      <c r="A8" s="25" t="s">
        <v>164</v>
      </c>
      <c r="B8" s="5">
        <v>1599</v>
      </c>
      <c r="C8" s="5">
        <v>978</v>
      </c>
      <c r="D8" s="5">
        <f t="shared" si="0"/>
        <v>2577</v>
      </c>
      <c r="E8" s="65"/>
      <c r="F8" s="5">
        <v>4564</v>
      </c>
      <c r="G8" s="5">
        <v>2813</v>
      </c>
      <c r="H8" s="5">
        <f t="shared" si="1"/>
        <v>7377</v>
      </c>
      <c r="I8" s="65"/>
      <c r="J8" s="5">
        <v>2063</v>
      </c>
      <c r="K8" s="5">
        <v>722</v>
      </c>
      <c r="L8" s="5">
        <f aca="true" t="shared" si="2" ref="L8:L15">SUM(J8:K8)</f>
        <v>2785</v>
      </c>
      <c r="M8" s="5"/>
      <c r="N8" s="5">
        <v>8020</v>
      </c>
      <c r="O8" s="5">
        <v>4417</v>
      </c>
      <c r="P8" s="34">
        <f aca="true" t="shared" si="3" ref="P8:P14">SUM(N8:O8)</f>
        <v>12437</v>
      </c>
    </row>
    <row r="9" spans="1:16" ht="12.75">
      <c r="A9" s="1" t="s">
        <v>57</v>
      </c>
      <c r="B9" s="5">
        <v>91</v>
      </c>
      <c r="C9" s="5">
        <v>106</v>
      </c>
      <c r="D9" s="5">
        <f t="shared" si="0"/>
        <v>197</v>
      </c>
      <c r="E9" s="65"/>
      <c r="F9" s="5">
        <v>244</v>
      </c>
      <c r="G9" s="5">
        <v>232</v>
      </c>
      <c r="H9" s="5">
        <f t="shared" si="1"/>
        <v>476</v>
      </c>
      <c r="I9" s="65"/>
      <c r="J9" s="5">
        <v>38</v>
      </c>
      <c r="K9" s="5">
        <v>20</v>
      </c>
      <c r="L9" s="5">
        <f t="shared" si="2"/>
        <v>58</v>
      </c>
      <c r="M9" s="5"/>
      <c r="N9" s="5">
        <v>364</v>
      </c>
      <c r="O9" s="5">
        <v>336</v>
      </c>
      <c r="P9" s="34">
        <f t="shared" si="3"/>
        <v>700</v>
      </c>
    </row>
    <row r="10" spans="1:16" ht="12.75">
      <c r="A10" s="1" t="s">
        <v>34</v>
      </c>
      <c r="B10" s="5">
        <v>42</v>
      </c>
      <c r="C10" s="5">
        <v>16</v>
      </c>
      <c r="D10" s="5">
        <f t="shared" si="0"/>
        <v>58</v>
      </c>
      <c r="E10" s="65"/>
      <c r="F10" s="5">
        <v>57</v>
      </c>
      <c r="G10" s="5">
        <v>26</v>
      </c>
      <c r="H10" s="5">
        <f t="shared" si="1"/>
        <v>83</v>
      </c>
      <c r="I10" s="65"/>
      <c r="J10" s="5">
        <v>8</v>
      </c>
      <c r="K10" s="5">
        <v>5</v>
      </c>
      <c r="L10" s="5">
        <f t="shared" si="2"/>
        <v>13</v>
      </c>
      <c r="M10" s="5"/>
      <c r="N10" s="5">
        <v>106</v>
      </c>
      <c r="O10" s="5">
        <v>47</v>
      </c>
      <c r="P10" s="34">
        <f t="shared" si="3"/>
        <v>153</v>
      </c>
    </row>
    <row r="11" spans="1:16" ht="12.75">
      <c r="A11" s="1" t="s">
        <v>44</v>
      </c>
      <c r="B11" s="5">
        <v>313</v>
      </c>
      <c r="C11" s="5">
        <v>493</v>
      </c>
      <c r="D11" s="5">
        <f t="shared" si="0"/>
        <v>806</v>
      </c>
      <c r="E11" s="65"/>
      <c r="F11" s="5">
        <v>156</v>
      </c>
      <c r="G11" s="5">
        <v>219</v>
      </c>
      <c r="H11" s="5">
        <f t="shared" si="1"/>
        <v>375</v>
      </c>
      <c r="I11" s="65"/>
      <c r="J11" s="5">
        <v>315</v>
      </c>
      <c r="K11" s="5">
        <v>545</v>
      </c>
      <c r="L11" s="5">
        <f t="shared" si="2"/>
        <v>860</v>
      </c>
      <c r="M11" s="5"/>
      <c r="N11" s="5">
        <v>774</v>
      </c>
      <c r="O11" s="5">
        <v>1231</v>
      </c>
      <c r="P11" s="34">
        <f t="shared" si="3"/>
        <v>2005</v>
      </c>
    </row>
    <row r="12" spans="1:16" ht="12.75">
      <c r="A12" s="1" t="s">
        <v>58</v>
      </c>
      <c r="B12" s="5">
        <v>464</v>
      </c>
      <c r="C12" s="5">
        <v>444</v>
      </c>
      <c r="D12" s="5">
        <f t="shared" si="0"/>
        <v>908</v>
      </c>
      <c r="E12" s="65"/>
      <c r="F12" s="5">
        <v>2130</v>
      </c>
      <c r="G12" s="5">
        <v>1627</v>
      </c>
      <c r="H12" s="5">
        <f t="shared" si="1"/>
        <v>3757</v>
      </c>
      <c r="I12" s="65"/>
      <c r="J12" s="5">
        <v>8</v>
      </c>
      <c r="K12" s="5">
        <v>3</v>
      </c>
      <c r="L12" s="5">
        <f t="shared" si="2"/>
        <v>11</v>
      </c>
      <c r="M12" s="5"/>
      <c r="N12" s="5">
        <v>2582</v>
      </c>
      <c r="O12" s="5">
        <v>2068</v>
      </c>
      <c r="P12" s="34">
        <f t="shared" si="3"/>
        <v>4650</v>
      </c>
    </row>
    <row r="13" spans="1:16" ht="12.75">
      <c r="A13" s="1" t="s">
        <v>38</v>
      </c>
      <c r="B13" s="5">
        <v>55</v>
      </c>
      <c r="C13" s="5">
        <v>55</v>
      </c>
      <c r="D13" s="5">
        <f t="shared" si="0"/>
        <v>110</v>
      </c>
      <c r="E13" s="65"/>
      <c r="F13" s="5">
        <v>193</v>
      </c>
      <c r="G13" s="5">
        <v>140</v>
      </c>
      <c r="H13" s="5">
        <f t="shared" si="1"/>
        <v>333</v>
      </c>
      <c r="I13" s="65"/>
      <c r="J13" s="34" t="s">
        <v>110</v>
      </c>
      <c r="K13" s="73">
        <v>4</v>
      </c>
      <c r="L13" s="5">
        <f t="shared" si="2"/>
        <v>4</v>
      </c>
      <c r="M13" s="5"/>
      <c r="N13" s="34">
        <v>242</v>
      </c>
      <c r="O13" s="73">
        <v>190</v>
      </c>
      <c r="P13" s="34">
        <f t="shared" si="3"/>
        <v>432</v>
      </c>
    </row>
    <row r="14" spans="1:16" ht="12.75">
      <c r="A14" s="1" t="s">
        <v>52</v>
      </c>
      <c r="B14" s="5">
        <v>292</v>
      </c>
      <c r="C14" s="5">
        <v>176</v>
      </c>
      <c r="D14" s="5">
        <f t="shared" si="0"/>
        <v>468</v>
      </c>
      <c r="E14" s="65"/>
      <c r="F14" s="5">
        <v>879</v>
      </c>
      <c r="G14" s="5">
        <v>532</v>
      </c>
      <c r="H14" s="87">
        <f t="shared" si="1"/>
        <v>1411</v>
      </c>
      <c r="I14" s="104"/>
      <c r="J14" s="87">
        <v>4</v>
      </c>
      <c r="K14" s="87">
        <v>3</v>
      </c>
      <c r="L14" s="87">
        <f t="shared" si="2"/>
        <v>7</v>
      </c>
      <c r="M14" s="87"/>
      <c r="N14" s="87">
        <v>1168</v>
      </c>
      <c r="O14" s="87">
        <v>706</v>
      </c>
      <c r="P14" s="34">
        <f t="shared" si="3"/>
        <v>1874</v>
      </c>
    </row>
    <row r="15" spans="1:17" ht="18" customHeight="1">
      <c r="A15" s="42" t="s">
        <v>144</v>
      </c>
      <c r="B15" s="11">
        <f>SUM(B16:B23)</f>
        <v>3322</v>
      </c>
      <c r="C15" s="11">
        <f>SUM(C16:C23)</f>
        <v>2592</v>
      </c>
      <c r="D15" s="11">
        <f t="shared" si="0"/>
        <v>5914</v>
      </c>
      <c r="E15" s="11"/>
      <c r="F15" s="11">
        <f>SUM(F16:F23)</f>
        <v>10593</v>
      </c>
      <c r="G15" s="11">
        <f>SUM(G16:G23)</f>
        <v>7070</v>
      </c>
      <c r="H15" s="69">
        <f t="shared" si="1"/>
        <v>17663</v>
      </c>
      <c r="I15" s="69"/>
      <c r="J15" s="69">
        <f>SUM(J16:J23)</f>
        <v>2623</v>
      </c>
      <c r="K15" s="69">
        <f>SUM(K16:K23)</f>
        <v>1422</v>
      </c>
      <c r="L15" s="69">
        <f t="shared" si="2"/>
        <v>4045</v>
      </c>
      <c r="M15" s="69"/>
      <c r="N15" s="69">
        <f>SUM(N16:N23)</f>
        <v>16281</v>
      </c>
      <c r="O15" s="69">
        <f>SUM(O16:O23)</f>
        <v>10894</v>
      </c>
      <c r="P15" s="11">
        <f>SUM(P16:P23)</f>
        <v>27175</v>
      </c>
      <c r="Q15" s="59"/>
    </row>
    <row r="16" spans="1:16" s="31" customFormat="1" ht="12.75" customHeight="1">
      <c r="A16" s="43" t="s">
        <v>8</v>
      </c>
      <c r="B16" s="5">
        <v>152</v>
      </c>
      <c r="C16" s="5">
        <v>86</v>
      </c>
      <c r="D16" s="5">
        <f t="shared" si="0"/>
        <v>238</v>
      </c>
      <c r="E16" s="65"/>
      <c r="F16" s="5">
        <v>1863</v>
      </c>
      <c r="G16" s="5">
        <v>911</v>
      </c>
      <c r="H16" s="87">
        <f t="shared" si="1"/>
        <v>2774</v>
      </c>
      <c r="I16" s="104"/>
      <c r="J16" s="73" t="s">
        <v>110</v>
      </c>
      <c r="K16" s="73" t="s">
        <v>110</v>
      </c>
      <c r="L16" s="73" t="s">
        <v>110</v>
      </c>
      <c r="M16" s="87"/>
      <c r="N16" s="73">
        <v>2012</v>
      </c>
      <c r="O16" s="73">
        <v>993</v>
      </c>
      <c r="P16" s="34">
        <f>SUM(N16:O16)</f>
        <v>3005</v>
      </c>
    </row>
    <row r="17" spans="1:16" ht="12.75">
      <c r="A17" s="25" t="s">
        <v>164</v>
      </c>
      <c r="B17" s="5">
        <v>1746</v>
      </c>
      <c r="C17" s="5">
        <v>1083</v>
      </c>
      <c r="D17" s="5">
        <f t="shared" si="0"/>
        <v>2829</v>
      </c>
      <c r="E17" s="65"/>
      <c r="F17" s="5">
        <v>4850</v>
      </c>
      <c r="G17" s="5">
        <v>3118</v>
      </c>
      <c r="H17" s="87">
        <f t="shared" si="1"/>
        <v>7968</v>
      </c>
      <c r="I17" s="104"/>
      <c r="J17" s="87">
        <v>2259</v>
      </c>
      <c r="K17" s="87">
        <v>793</v>
      </c>
      <c r="L17" s="87">
        <f aca="true" t="shared" si="4" ref="L17:L32">SUM(J17:K17)</f>
        <v>3052</v>
      </c>
      <c r="M17" s="87"/>
      <c r="N17" s="87">
        <v>8651</v>
      </c>
      <c r="O17" s="87">
        <v>4882</v>
      </c>
      <c r="P17" s="34">
        <f aca="true" t="shared" si="5" ref="P17:P23">SUM(N17:O17)</f>
        <v>13533</v>
      </c>
    </row>
    <row r="18" spans="1:16" ht="12.75">
      <c r="A18" s="1" t="s">
        <v>57</v>
      </c>
      <c r="B18" s="5">
        <v>100</v>
      </c>
      <c r="C18" s="5">
        <v>100</v>
      </c>
      <c r="D18" s="5">
        <f t="shared" si="0"/>
        <v>200</v>
      </c>
      <c r="E18" s="65"/>
      <c r="F18" s="5">
        <v>251</v>
      </c>
      <c r="G18" s="5">
        <v>251</v>
      </c>
      <c r="H18" s="87">
        <f t="shared" si="1"/>
        <v>502</v>
      </c>
      <c r="I18" s="104"/>
      <c r="J18" s="87">
        <v>39</v>
      </c>
      <c r="K18" s="87">
        <v>17</v>
      </c>
      <c r="L18" s="87">
        <f t="shared" si="4"/>
        <v>56</v>
      </c>
      <c r="M18" s="87"/>
      <c r="N18" s="87">
        <v>379</v>
      </c>
      <c r="O18" s="87">
        <v>349</v>
      </c>
      <c r="P18" s="34">
        <f t="shared" si="5"/>
        <v>728</v>
      </c>
    </row>
    <row r="19" spans="1:16" ht="12.75">
      <c r="A19" s="1" t="s">
        <v>34</v>
      </c>
      <c r="B19" s="5">
        <v>41</v>
      </c>
      <c r="C19" s="5">
        <v>24</v>
      </c>
      <c r="D19" s="5">
        <f t="shared" si="0"/>
        <v>65</v>
      </c>
      <c r="E19" s="65"/>
      <c r="F19" s="5">
        <v>67</v>
      </c>
      <c r="G19" s="5">
        <v>37</v>
      </c>
      <c r="H19" s="87">
        <f t="shared" si="1"/>
        <v>104</v>
      </c>
      <c r="I19" s="104"/>
      <c r="J19" s="87">
        <v>10</v>
      </c>
      <c r="K19" s="87">
        <v>3</v>
      </c>
      <c r="L19" s="87">
        <f t="shared" si="4"/>
        <v>13</v>
      </c>
      <c r="M19" s="87"/>
      <c r="N19" s="87">
        <v>116</v>
      </c>
      <c r="O19" s="87">
        <v>64</v>
      </c>
      <c r="P19" s="34">
        <f t="shared" si="5"/>
        <v>180</v>
      </c>
    </row>
    <row r="20" spans="1:16" ht="12.75">
      <c r="A20" s="1" t="s">
        <v>44</v>
      </c>
      <c r="B20" s="5">
        <v>354</v>
      </c>
      <c r="C20" s="5">
        <v>567</v>
      </c>
      <c r="D20" s="5">
        <f t="shared" si="0"/>
        <v>921</v>
      </c>
      <c r="E20" s="65"/>
      <c r="F20" s="5">
        <v>197</v>
      </c>
      <c r="G20" s="5">
        <v>283</v>
      </c>
      <c r="H20" s="87">
        <f t="shared" si="1"/>
        <v>480</v>
      </c>
      <c r="I20" s="104"/>
      <c r="J20" s="87">
        <v>315</v>
      </c>
      <c r="K20" s="87">
        <v>606</v>
      </c>
      <c r="L20" s="87">
        <f t="shared" si="4"/>
        <v>921</v>
      </c>
      <c r="M20" s="87"/>
      <c r="N20" s="87">
        <v>848</v>
      </c>
      <c r="O20" s="87">
        <v>1412</v>
      </c>
      <c r="P20" s="34">
        <f t="shared" si="5"/>
        <v>2260</v>
      </c>
    </row>
    <row r="21" spans="1:16" ht="12.75">
      <c r="A21" s="1" t="s">
        <v>58</v>
      </c>
      <c r="B21" s="5">
        <v>541</v>
      </c>
      <c r="C21" s="5">
        <v>464</v>
      </c>
      <c r="D21" s="5">
        <f t="shared" si="0"/>
        <v>1005</v>
      </c>
      <c r="E21" s="65"/>
      <c r="F21" s="5">
        <v>2254</v>
      </c>
      <c r="G21" s="5">
        <v>1740</v>
      </c>
      <c r="H21" s="87">
        <f t="shared" si="1"/>
        <v>3994</v>
      </c>
      <c r="I21" s="104"/>
      <c r="J21" s="73" t="s">
        <v>166</v>
      </c>
      <c r="K21" s="73" t="s">
        <v>110</v>
      </c>
      <c r="L21" s="73" t="s">
        <v>166</v>
      </c>
      <c r="M21" s="87"/>
      <c r="N21" s="87">
        <v>2790</v>
      </c>
      <c r="O21" s="73">
        <v>2201</v>
      </c>
      <c r="P21" s="34">
        <f t="shared" si="5"/>
        <v>4991</v>
      </c>
    </row>
    <row r="22" spans="1:16" ht="12.75">
      <c r="A22" s="1" t="s">
        <v>38</v>
      </c>
      <c r="B22" s="5">
        <v>61</v>
      </c>
      <c r="C22" s="5">
        <v>46</v>
      </c>
      <c r="D22" s="5">
        <f t="shared" si="0"/>
        <v>107</v>
      </c>
      <c r="E22" s="65"/>
      <c r="F22" s="5">
        <v>179</v>
      </c>
      <c r="G22" s="5">
        <v>160</v>
      </c>
      <c r="H22" s="87">
        <f t="shared" si="1"/>
        <v>339</v>
      </c>
      <c r="I22" s="104"/>
      <c r="J22" s="73" t="s">
        <v>166</v>
      </c>
      <c r="K22" s="73" t="s">
        <v>110</v>
      </c>
      <c r="L22" s="73" t="s">
        <v>166</v>
      </c>
      <c r="M22" s="87"/>
      <c r="N22" s="73">
        <v>233</v>
      </c>
      <c r="O22" s="73">
        <v>203</v>
      </c>
      <c r="P22" s="34">
        <f t="shared" si="5"/>
        <v>436</v>
      </c>
    </row>
    <row r="23" spans="1:16" ht="12.75">
      <c r="A23" s="1" t="s">
        <v>52</v>
      </c>
      <c r="B23" s="5">
        <v>327</v>
      </c>
      <c r="C23" s="5">
        <v>222</v>
      </c>
      <c r="D23" s="5">
        <f t="shared" si="0"/>
        <v>549</v>
      </c>
      <c r="E23" s="65"/>
      <c r="F23" s="5">
        <v>932</v>
      </c>
      <c r="G23" s="5">
        <v>570</v>
      </c>
      <c r="H23" s="87">
        <f t="shared" si="1"/>
        <v>1502</v>
      </c>
      <c r="I23" s="104"/>
      <c r="J23" s="73" t="s">
        <v>166</v>
      </c>
      <c r="K23" s="73">
        <v>3</v>
      </c>
      <c r="L23" s="73">
        <f t="shared" si="4"/>
        <v>3</v>
      </c>
      <c r="M23" s="87"/>
      <c r="N23" s="87">
        <v>1252</v>
      </c>
      <c r="O23" s="87">
        <v>790</v>
      </c>
      <c r="P23" s="34">
        <f t="shared" si="5"/>
        <v>2042</v>
      </c>
    </row>
    <row r="24" spans="1:17" ht="18" customHeight="1">
      <c r="A24" s="42" t="s">
        <v>152</v>
      </c>
      <c r="B24" s="11">
        <f>SUM(B25:B32)</f>
        <v>3207</v>
      </c>
      <c r="C24" s="11">
        <f>SUM(C25:C32)</f>
        <v>2516</v>
      </c>
      <c r="D24" s="11">
        <f t="shared" si="0"/>
        <v>5723</v>
      </c>
      <c r="E24" s="11"/>
      <c r="F24" s="11">
        <f>SUM(F25:F32)</f>
        <v>10557</v>
      </c>
      <c r="G24" s="11">
        <f>SUM(G25:G32)</f>
        <v>7217</v>
      </c>
      <c r="H24" s="69">
        <f t="shared" si="1"/>
        <v>17774</v>
      </c>
      <c r="I24" s="69"/>
      <c r="J24" s="72">
        <f>SUM(J25:J32)</f>
        <v>2331</v>
      </c>
      <c r="K24" s="72">
        <f>SUM(K25:K32)</f>
        <v>1310</v>
      </c>
      <c r="L24" s="72">
        <f t="shared" si="4"/>
        <v>3641</v>
      </c>
      <c r="M24" s="69"/>
      <c r="N24" s="90">
        <f>SUM(N25:N32)</f>
        <v>15883</v>
      </c>
      <c r="O24" s="90">
        <f>SUM(O25:O32)</f>
        <v>10884</v>
      </c>
      <c r="P24" s="69">
        <f>SUM(P25:P32)</f>
        <v>26767</v>
      </c>
      <c r="Q24" s="84"/>
    </row>
    <row r="25" spans="1:16" s="31" customFormat="1" ht="12.75" customHeight="1">
      <c r="A25" s="43" t="s">
        <v>8</v>
      </c>
      <c r="B25" s="5">
        <v>149</v>
      </c>
      <c r="C25" s="5">
        <v>79</v>
      </c>
      <c r="D25" s="5">
        <f t="shared" si="0"/>
        <v>228</v>
      </c>
      <c r="E25" s="65"/>
      <c r="F25" s="5">
        <v>1816</v>
      </c>
      <c r="G25" s="5">
        <v>960</v>
      </c>
      <c r="H25" s="87">
        <f t="shared" si="1"/>
        <v>2776</v>
      </c>
      <c r="I25" s="104"/>
      <c r="J25" s="73" t="s">
        <v>166</v>
      </c>
      <c r="K25" s="73" t="s">
        <v>110</v>
      </c>
      <c r="L25" s="73" t="s">
        <v>166</v>
      </c>
      <c r="M25" s="87"/>
      <c r="N25" s="99">
        <v>1959</v>
      </c>
      <c r="O25" s="99">
        <v>1036</v>
      </c>
      <c r="P25" s="34">
        <f>SUM(N25:O25)</f>
        <v>2995</v>
      </c>
    </row>
    <row r="26" spans="1:16" ht="12.75">
      <c r="A26" s="25" t="s">
        <v>164</v>
      </c>
      <c r="B26" s="5">
        <v>1618</v>
      </c>
      <c r="C26" s="5">
        <v>1079</v>
      </c>
      <c r="D26" s="5">
        <f t="shared" si="0"/>
        <v>2697</v>
      </c>
      <c r="E26" s="65"/>
      <c r="F26" s="5">
        <v>4814</v>
      </c>
      <c r="G26" s="5">
        <v>3189</v>
      </c>
      <c r="H26" s="87">
        <f t="shared" si="1"/>
        <v>8003</v>
      </c>
      <c r="I26" s="104"/>
      <c r="J26" s="73">
        <v>1933</v>
      </c>
      <c r="K26" s="73">
        <v>708</v>
      </c>
      <c r="L26" s="73">
        <f t="shared" si="4"/>
        <v>2641</v>
      </c>
      <c r="M26" s="87"/>
      <c r="N26" s="99">
        <v>8210</v>
      </c>
      <c r="O26" s="99">
        <v>4866</v>
      </c>
      <c r="P26" s="34">
        <f aca="true" t="shared" si="6" ref="P26:P32">SUM(N26:O26)</f>
        <v>13076</v>
      </c>
    </row>
    <row r="27" spans="1:16" ht="12.75">
      <c r="A27" s="1" t="s">
        <v>57</v>
      </c>
      <c r="B27" s="5">
        <v>98</v>
      </c>
      <c r="C27" s="5">
        <v>88</v>
      </c>
      <c r="D27" s="5">
        <f t="shared" si="0"/>
        <v>186</v>
      </c>
      <c r="E27" s="65"/>
      <c r="F27" s="5">
        <v>245</v>
      </c>
      <c r="G27" s="5">
        <v>219</v>
      </c>
      <c r="H27" s="87">
        <f t="shared" si="1"/>
        <v>464</v>
      </c>
      <c r="I27" s="104"/>
      <c r="J27" s="73">
        <v>45</v>
      </c>
      <c r="K27" s="73">
        <v>23</v>
      </c>
      <c r="L27" s="73">
        <f t="shared" si="4"/>
        <v>68</v>
      </c>
      <c r="M27" s="87"/>
      <c r="N27" s="99">
        <v>369</v>
      </c>
      <c r="O27" s="99">
        <v>321</v>
      </c>
      <c r="P27" s="34">
        <f t="shared" si="6"/>
        <v>690</v>
      </c>
    </row>
    <row r="28" spans="1:16" ht="12.75">
      <c r="A28" s="1" t="s">
        <v>34</v>
      </c>
      <c r="B28" s="5">
        <v>35</v>
      </c>
      <c r="C28" s="5">
        <v>17</v>
      </c>
      <c r="D28" s="5">
        <f t="shared" si="0"/>
        <v>52</v>
      </c>
      <c r="E28" s="65"/>
      <c r="F28" s="5">
        <v>77</v>
      </c>
      <c r="G28" s="5">
        <v>37</v>
      </c>
      <c r="H28" s="87">
        <f t="shared" si="1"/>
        <v>114</v>
      </c>
      <c r="I28" s="104"/>
      <c r="J28" s="73">
        <v>15</v>
      </c>
      <c r="K28" s="73">
        <v>16</v>
      </c>
      <c r="L28" s="73">
        <f t="shared" si="4"/>
        <v>31</v>
      </c>
      <c r="M28" s="87"/>
      <c r="N28" s="99">
        <v>127</v>
      </c>
      <c r="O28" s="99">
        <v>70</v>
      </c>
      <c r="P28" s="34">
        <f t="shared" si="6"/>
        <v>197</v>
      </c>
    </row>
    <row r="29" spans="1:16" ht="12.75">
      <c r="A29" s="1" t="s">
        <v>44</v>
      </c>
      <c r="B29" s="5">
        <v>402</v>
      </c>
      <c r="C29" s="5">
        <v>616</v>
      </c>
      <c r="D29" s="5">
        <f t="shared" si="0"/>
        <v>1018</v>
      </c>
      <c r="E29" s="65"/>
      <c r="F29" s="5">
        <v>229</v>
      </c>
      <c r="G29" s="5">
        <v>294</v>
      </c>
      <c r="H29" s="87">
        <f t="shared" si="1"/>
        <v>523</v>
      </c>
      <c r="I29" s="104"/>
      <c r="J29" s="73">
        <v>323</v>
      </c>
      <c r="K29" s="73">
        <v>563</v>
      </c>
      <c r="L29" s="73">
        <f t="shared" si="4"/>
        <v>886</v>
      </c>
      <c r="M29" s="87"/>
      <c r="N29" s="99">
        <v>942</v>
      </c>
      <c r="O29" s="99">
        <v>1436</v>
      </c>
      <c r="P29" s="34">
        <f t="shared" si="6"/>
        <v>2378</v>
      </c>
    </row>
    <row r="30" spans="1:16" ht="12.75">
      <c r="A30" s="1" t="s">
        <v>58</v>
      </c>
      <c r="B30" s="5">
        <v>561</v>
      </c>
      <c r="C30" s="5">
        <v>442</v>
      </c>
      <c r="D30" s="5">
        <f t="shared" si="0"/>
        <v>1003</v>
      </c>
      <c r="E30" s="65"/>
      <c r="F30" s="5">
        <v>2389</v>
      </c>
      <c r="G30" s="5">
        <v>1887</v>
      </c>
      <c r="H30" s="87">
        <f t="shared" si="1"/>
        <v>4276</v>
      </c>
      <c r="I30" s="104"/>
      <c r="J30" s="73">
        <v>6</v>
      </c>
      <c r="K30" s="73" t="s">
        <v>166</v>
      </c>
      <c r="L30" s="73">
        <f t="shared" si="4"/>
        <v>6</v>
      </c>
      <c r="M30" s="87"/>
      <c r="N30" s="99">
        <v>2945</v>
      </c>
      <c r="O30" s="99">
        <v>2330</v>
      </c>
      <c r="P30" s="34">
        <f t="shared" si="6"/>
        <v>5275</v>
      </c>
    </row>
    <row r="31" spans="1:16" ht="12.75">
      <c r="A31" s="1" t="s">
        <v>38</v>
      </c>
      <c r="B31" s="5">
        <v>67</v>
      </c>
      <c r="C31" s="5">
        <v>30</v>
      </c>
      <c r="D31" s="5">
        <f t="shared" si="0"/>
        <v>97</v>
      </c>
      <c r="E31" s="65"/>
      <c r="F31" s="5">
        <v>156</v>
      </c>
      <c r="G31" s="5">
        <v>141</v>
      </c>
      <c r="H31" s="87">
        <f t="shared" si="1"/>
        <v>297</v>
      </c>
      <c r="I31" s="104"/>
      <c r="J31" s="73" t="s">
        <v>166</v>
      </c>
      <c r="K31" s="73" t="s">
        <v>166</v>
      </c>
      <c r="L31" s="73" t="s">
        <v>166</v>
      </c>
      <c r="M31" s="87"/>
      <c r="N31" s="99">
        <v>218</v>
      </c>
      <c r="O31" s="99">
        <v>169</v>
      </c>
      <c r="P31" s="34">
        <f t="shared" si="6"/>
        <v>387</v>
      </c>
    </row>
    <row r="32" spans="1:16" ht="12.75">
      <c r="A32" s="1" t="s">
        <v>52</v>
      </c>
      <c r="B32" s="5">
        <v>277</v>
      </c>
      <c r="C32" s="5">
        <v>165</v>
      </c>
      <c r="D32" s="5">
        <f t="shared" si="0"/>
        <v>442</v>
      </c>
      <c r="E32" s="65"/>
      <c r="F32" s="5">
        <v>831</v>
      </c>
      <c r="G32" s="5">
        <v>490</v>
      </c>
      <c r="H32" s="87">
        <f t="shared" si="1"/>
        <v>1321</v>
      </c>
      <c r="I32" s="104"/>
      <c r="J32" s="73">
        <v>9</v>
      </c>
      <c r="K32" s="73" t="s">
        <v>166</v>
      </c>
      <c r="L32" s="73">
        <f t="shared" si="4"/>
        <v>9</v>
      </c>
      <c r="M32" s="87"/>
      <c r="N32" s="100">
        <v>1113</v>
      </c>
      <c r="O32" s="100">
        <v>656</v>
      </c>
      <c r="P32" s="89">
        <f t="shared" si="6"/>
        <v>1769</v>
      </c>
    </row>
    <row r="33" spans="1:14" ht="24" customHeight="1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8"/>
    </row>
    <row r="34" spans="1:16" ht="114" customHeight="1">
      <c r="A34" s="116" t="s">
        <v>167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sheetProtection/>
  <mergeCells count="7">
    <mergeCell ref="A34:P34"/>
    <mergeCell ref="A1:P1"/>
    <mergeCell ref="A3:P3"/>
    <mergeCell ref="B4:D4"/>
    <mergeCell ref="F4:H4"/>
    <mergeCell ref="J4:L4"/>
    <mergeCell ref="N4:P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13.00390625" style="0" customWidth="1"/>
    <col min="3" max="5" width="10.7109375" style="0" customWidth="1"/>
    <col min="6" max="6" width="5.8515625" style="0" customWidth="1"/>
  </cols>
  <sheetData>
    <row r="1" spans="1:6" ht="42" customHeight="1">
      <c r="A1" s="125" t="s">
        <v>153</v>
      </c>
      <c r="B1" s="125"/>
      <c r="C1" s="125"/>
      <c r="D1" s="125"/>
      <c r="E1" s="125"/>
      <c r="F1" s="125"/>
    </row>
    <row r="2" spans="1:6" ht="7.5" customHeight="1">
      <c r="A2" s="24"/>
      <c r="B2" s="24"/>
      <c r="C2" s="24"/>
      <c r="D2" s="24"/>
      <c r="E2" s="24"/>
      <c r="F2" s="24"/>
    </row>
    <row r="3" spans="1:6" ht="26.25" customHeight="1">
      <c r="A3" s="126" t="s">
        <v>154</v>
      </c>
      <c r="B3" s="111"/>
      <c r="C3" s="111"/>
      <c r="D3" s="111"/>
      <c r="E3" s="111"/>
      <c r="F3" s="111"/>
    </row>
    <row r="4" spans="1:6" ht="18.75" customHeight="1">
      <c r="A4" s="26" t="s">
        <v>59</v>
      </c>
      <c r="B4" s="26"/>
      <c r="C4" s="124"/>
      <c r="D4" s="124"/>
      <c r="E4" s="124"/>
      <c r="F4" s="32"/>
    </row>
    <row r="5" spans="1:6" ht="15.75" customHeight="1">
      <c r="A5" s="28" t="s">
        <v>125</v>
      </c>
      <c r="B5" s="28"/>
      <c r="C5" s="4" t="s">
        <v>55</v>
      </c>
      <c r="D5" s="4" t="s">
        <v>56</v>
      </c>
      <c r="E5" s="4" t="s">
        <v>2</v>
      </c>
      <c r="F5" s="18"/>
    </row>
    <row r="6" spans="1:6" ht="16.5" customHeight="1">
      <c r="A6" s="6" t="s">
        <v>8</v>
      </c>
      <c r="B6" s="6"/>
      <c r="C6" s="11">
        <f>SUM(C7:C16)</f>
        <v>2109</v>
      </c>
      <c r="D6" s="11">
        <f>SUM(D7:D16)</f>
        <v>1257</v>
      </c>
      <c r="E6" s="11">
        <f>SUM(E7:E16)</f>
        <v>3366</v>
      </c>
      <c r="F6" s="5"/>
    </row>
    <row r="7" spans="1:6" ht="12.75">
      <c r="A7" s="1" t="s">
        <v>99</v>
      </c>
      <c r="B7" s="1"/>
      <c r="C7" s="53">
        <v>115</v>
      </c>
      <c r="D7" s="53">
        <v>107</v>
      </c>
      <c r="E7" s="53">
        <f>SUM(C7:D7)</f>
        <v>222</v>
      </c>
      <c r="F7" s="5"/>
    </row>
    <row r="8" spans="1:6" ht="12.75">
      <c r="A8" s="1" t="s">
        <v>98</v>
      </c>
      <c r="B8" s="1"/>
      <c r="C8" s="53">
        <v>24</v>
      </c>
      <c r="D8" s="53">
        <v>8</v>
      </c>
      <c r="E8" s="53">
        <f aca="true" t="shared" si="0" ref="E8:E16">SUM(C8:D8)</f>
        <v>32</v>
      </c>
      <c r="F8" s="5"/>
    </row>
    <row r="9" spans="1:6" ht="12.75">
      <c r="A9" s="1" t="s">
        <v>100</v>
      </c>
      <c r="B9" s="1"/>
      <c r="C9" s="53">
        <v>321</v>
      </c>
      <c r="D9" s="53">
        <v>202</v>
      </c>
      <c r="E9" s="53">
        <f t="shared" si="0"/>
        <v>523</v>
      </c>
      <c r="F9" s="5"/>
    </row>
    <row r="10" spans="1:6" ht="12.75">
      <c r="A10" s="1" t="s">
        <v>101</v>
      </c>
      <c r="B10" s="1"/>
      <c r="C10" s="53">
        <v>278</v>
      </c>
      <c r="D10" s="53">
        <v>180</v>
      </c>
      <c r="E10" s="53">
        <f t="shared" si="0"/>
        <v>458</v>
      </c>
      <c r="F10" s="5"/>
    </row>
    <row r="11" spans="1:6" ht="12.75">
      <c r="A11" s="1" t="s">
        <v>102</v>
      </c>
      <c r="B11" s="1"/>
      <c r="C11" s="53">
        <v>54</v>
      </c>
      <c r="D11" s="53">
        <v>44</v>
      </c>
      <c r="E11" s="53">
        <f t="shared" si="0"/>
        <v>98</v>
      </c>
      <c r="F11" s="5"/>
    </row>
    <row r="12" spans="1:6" ht="12.75">
      <c r="A12" s="1" t="s">
        <v>103</v>
      </c>
      <c r="B12" s="1"/>
      <c r="C12" s="53">
        <v>117</v>
      </c>
      <c r="D12" s="53">
        <v>145</v>
      </c>
      <c r="E12" s="53">
        <f t="shared" si="0"/>
        <v>262</v>
      </c>
      <c r="F12" s="5"/>
    </row>
    <row r="13" spans="1:6" ht="12.75">
      <c r="A13" s="1" t="s">
        <v>104</v>
      </c>
      <c r="B13" s="1"/>
      <c r="C13" s="53">
        <v>241</v>
      </c>
      <c r="D13" s="53">
        <v>20</v>
      </c>
      <c r="E13" s="53">
        <f t="shared" si="0"/>
        <v>261</v>
      </c>
      <c r="F13" s="5"/>
    </row>
    <row r="14" spans="1:6" ht="12.75">
      <c r="A14" s="1" t="s">
        <v>126</v>
      </c>
      <c r="B14" s="1"/>
      <c r="C14" s="53">
        <v>698</v>
      </c>
      <c r="D14" s="53">
        <v>291</v>
      </c>
      <c r="E14" s="53">
        <f t="shared" si="0"/>
        <v>989</v>
      </c>
      <c r="F14" s="5"/>
    </row>
    <row r="15" spans="1:6" ht="12.75">
      <c r="A15" s="1" t="s">
        <v>105</v>
      </c>
      <c r="B15" s="1"/>
      <c r="C15" s="53">
        <v>82</v>
      </c>
      <c r="D15" s="53">
        <v>121</v>
      </c>
      <c r="E15" s="53">
        <f t="shared" si="0"/>
        <v>203</v>
      </c>
      <c r="F15" s="5"/>
    </row>
    <row r="16" spans="1:6" ht="12.75">
      <c r="A16" s="1" t="s">
        <v>106</v>
      </c>
      <c r="B16" s="1"/>
      <c r="C16" s="53">
        <v>179</v>
      </c>
      <c r="D16" s="53">
        <v>139</v>
      </c>
      <c r="E16" s="53">
        <f t="shared" si="0"/>
        <v>318</v>
      </c>
      <c r="F16" s="5"/>
    </row>
    <row r="17" spans="1:6" ht="16.5" customHeight="1">
      <c r="A17" s="17" t="s">
        <v>113</v>
      </c>
      <c r="B17" s="17"/>
      <c r="C17" s="11">
        <f>SUM(C18:C27)</f>
        <v>8337</v>
      </c>
      <c r="D17" s="11">
        <f>SUM(D18:D27)</f>
        <v>4952</v>
      </c>
      <c r="E17" s="11">
        <f>SUM(E18:E27)</f>
        <v>13289</v>
      </c>
      <c r="F17" s="5"/>
    </row>
    <row r="18" spans="1:6" ht="12.75" customHeight="1">
      <c r="A18" s="1" t="s">
        <v>99</v>
      </c>
      <c r="B18" s="1"/>
      <c r="C18" s="53">
        <v>117</v>
      </c>
      <c r="D18" s="53">
        <v>76</v>
      </c>
      <c r="E18" s="53">
        <f>SUM(C18:D18)</f>
        <v>193</v>
      </c>
      <c r="F18" s="5"/>
    </row>
    <row r="19" spans="1:6" ht="12.75" customHeight="1">
      <c r="A19" s="1" t="s">
        <v>98</v>
      </c>
      <c r="B19" s="1"/>
      <c r="C19" s="53">
        <v>32</v>
      </c>
      <c r="D19" s="53">
        <v>4</v>
      </c>
      <c r="E19" s="53">
        <f aca="true" t="shared" si="1" ref="E19:E27">SUM(C19:D19)</f>
        <v>36</v>
      </c>
      <c r="F19" s="5"/>
    </row>
    <row r="20" spans="1:6" ht="12.75" customHeight="1">
      <c r="A20" s="1" t="s">
        <v>100</v>
      </c>
      <c r="B20" s="1"/>
      <c r="C20" s="53">
        <v>3159</v>
      </c>
      <c r="D20" s="53">
        <v>1182</v>
      </c>
      <c r="E20" s="53">
        <f t="shared" si="1"/>
        <v>4341</v>
      </c>
      <c r="F20" s="5"/>
    </row>
    <row r="21" spans="1:6" ht="12.75" customHeight="1">
      <c r="A21" s="1" t="s">
        <v>101</v>
      </c>
      <c r="B21" s="1"/>
      <c r="C21" s="53">
        <v>1549</v>
      </c>
      <c r="D21" s="53">
        <v>942</v>
      </c>
      <c r="E21" s="53">
        <f t="shared" si="1"/>
        <v>2491</v>
      </c>
      <c r="F21" s="5"/>
    </row>
    <row r="22" spans="1:6" ht="12.75" customHeight="1">
      <c r="A22" s="1" t="s">
        <v>102</v>
      </c>
      <c r="B22" s="1"/>
      <c r="C22" s="53">
        <v>168</v>
      </c>
      <c r="D22" s="53">
        <v>147</v>
      </c>
      <c r="E22" s="53">
        <f t="shared" si="1"/>
        <v>315</v>
      </c>
      <c r="F22" s="5"/>
    </row>
    <row r="23" spans="1:6" ht="12.75" customHeight="1">
      <c r="A23" s="1" t="s">
        <v>103</v>
      </c>
      <c r="B23" s="1"/>
      <c r="C23" s="53">
        <v>112</v>
      </c>
      <c r="D23" s="53">
        <v>167</v>
      </c>
      <c r="E23" s="53">
        <f t="shared" si="1"/>
        <v>279</v>
      </c>
      <c r="F23" s="5"/>
    </row>
    <row r="24" spans="1:6" ht="12.75" customHeight="1">
      <c r="A24" s="1" t="s">
        <v>104</v>
      </c>
      <c r="B24" s="1"/>
      <c r="C24" s="53">
        <v>137</v>
      </c>
      <c r="D24" s="53">
        <v>21</v>
      </c>
      <c r="E24" s="53">
        <f t="shared" si="1"/>
        <v>158</v>
      </c>
      <c r="F24" s="5"/>
    </row>
    <row r="25" spans="1:6" ht="12.75" customHeight="1">
      <c r="A25" s="1" t="s">
        <v>126</v>
      </c>
      <c r="B25" s="1"/>
      <c r="C25" s="53">
        <v>1256</v>
      </c>
      <c r="D25" s="53">
        <v>1209</v>
      </c>
      <c r="E25" s="53">
        <f t="shared" si="1"/>
        <v>2465</v>
      </c>
      <c r="F25" s="5"/>
    </row>
    <row r="26" spans="1:6" ht="12.75" customHeight="1">
      <c r="A26" s="1" t="s">
        <v>105</v>
      </c>
      <c r="B26" s="1"/>
      <c r="C26" s="53">
        <v>130</v>
      </c>
      <c r="D26" s="70">
        <v>91</v>
      </c>
      <c r="E26" s="53">
        <f t="shared" si="1"/>
        <v>221</v>
      </c>
      <c r="F26" s="5"/>
    </row>
    <row r="27" spans="1:6" ht="12.75">
      <c r="A27" s="1" t="s">
        <v>106</v>
      </c>
      <c r="B27" s="1"/>
      <c r="C27" s="53">
        <v>1677</v>
      </c>
      <c r="D27" s="70">
        <v>1113</v>
      </c>
      <c r="E27" s="53">
        <f t="shared" si="1"/>
        <v>2790</v>
      </c>
      <c r="F27" s="5"/>
    </row>
    <row r="28" spans="1:6" ht="16.5" customHeight="1">
      <c r="A28" s="17" t="s">
        <v>57</v>
      </c>
      <c r="B28" s="17"/>
      <c r="C28" s="69">
        <f>SUM(C29:C38)</f>
        <v>373</v>
      </c>
      <c r="D28" s="69">
        <f>SUM(D29:D38)</f>
        <v>325</v>
      </c>
      <c r="E28" s="11">
        <f>SUM(E29:E38)</f>
        <v>698</v>
      </c>
      <c r="F28" s="5"/>
    </row>
    <row r="29" spans="1:6" ht="12.75">
      <c r="A29" s="1" t="s">
        <v>99</v>
      </c>
      <c r="B29" s="1"/>
      <c r="C29" s="93" t="s">
        <v>166</v>
      </c>
      <c r="D29" s="93">
        <v>6</v>
      </c>
      <c r="E29" s="8">
        <f>SUM(C29:D29)</f>
        <v>6</v>
      </c>
      <c r="F29" s="5"/>
    </row>
    <row r="30" spans="1:6" ht="12.75">
      <c r="A30" s="1" t="s">
        <v>98</v>
      </c>
      <c r="B30" s="1"/>
      <c r="C30" s="93">
        <v>3</v>
      </c>
      <c r="D30" s="94" t="s">
        <v>110</v>
      </c>
      <c r="E30" s="8">
        <f aca="true" t="shared" si="2" ref="E30:E38">SUM(C30:D30)</f>
        <v>3</v>
      </c>
      <c r="F30" s="5"/>
    </row>
    <row r="31" spans="1:6" ht="12.75">
      <c r="A31" s="1" t="s">
        <v>100</v>
      </c>
      <c r="B31" s="1"/>
      <c r="C31" s="93">
        <v>62</v>
      </c>
      <c r="D31" s="93">
        <v>33</v>
      </c>
      <c r="E31" s="8">
        <f t="shared" si="2"/>
        <v>95</v>
      </c>
      <c r="F31" s="5"/>
    </row>
    <row r="32" spans="1:6" ht="12.75">
      <c r="A32" s="1" t="s">
        <v>101</v>
      </c>
      <c r="B32" s="1"/>
      <c r="C32" s="93">
        <v>49</v>
      </c>
      <c r="D32" s="93">
        <v>37</v>
      </c>
      <c r="E32" s="8">
        <f t="shared" si="2"/>
        <v>86</v>
      </c>
      <c r="F32" s="5"/>
    </row>
    <row r="33" spans="1:6" ht="12.75">
      <c r="A33" s="1" t="s">
        <v>102</v>
      </c>
      <c r="B33" s="1"/>
      <c r="C33" s="93" t="s">
        <v>166</v>
      </c>
      <c r="D33" s="94">
        <v>3</v>
      </c>
      <c r="E33" s="8">
        <f t="shared" si="2"/>
        <v>3</v>
      </c>
      <c r="F33" s="5"/>
    </row>
    <row r="34" spans="1:6" ht="12.75">
      <c r="A34" s="1" t="s">
        <v>103</v>
      </c>
      <c r="B34" s="1"/>
      <c r="C34" s="93">
        <v>4</v>
      </c>
      <c r="D34" s="93">
        <v>3</v>
      </c>
      <c r="E34" s="8">
        <f t="shared" si="2"/>
        <v>7</v>
      </c>
      <c r="F34" s="5"/>
    </row>
    <row r="35" spans="1:6" ht="12.75">
      <c r="A35" s="1" t="s">
        <v>104</v>
      </c>
      <c r="B35" s="1"/>
      <c r="C35" s="93" t="s">
        <v>110</v>
      </c>
      <c r="D35" s="94" t="s">
        <v>110</v>
      </c>
      <c r="E35" s="82" t="s">
        <v>110</v>
      </c>
      <c r="F35" s="5"/>
    </row>
    <row r="36" spans="1:6" ht="12.75">
      <c r="A36" s="1" t="s">
        <v>126</v>
      </c>
      <c r="B36" s="1"/>
      <c r="C36" s="93">
        <v>36</v>
      </c>
      <c r="D36" s="93">
        <v>44</v>
      </c>
      <c r="E36" s="8">
        <f t="shared" si="2"/>
        <v>80</v>
      </c>
      <c r="F36" s="5"/>
    </row>
    <row r="37" spans="1:6" ht="12.75">
      <c r="A37" s="1" t="s">
        <v>105</v>
      </c>
      <c r="B37" s="1"/>
      <c r="C37" s="93">
        <v>111</v>
      </c>
      <c r="D37" s="93">
        <v>103</v>
      </c>
      <c r="E37" s="8">
        <f t="shared" si="2"/>
        <v>214</v>
      </c>
      <c r="F37" s="5"/>
    </row>
    <row r="38" spans="1:6" ht="12.75">
      <c r="A38" s="1" t="s">
        <v>106</v>
      </c>
      <c r="B38" s="1"/>
      <c r="C38" s="92">
        <v>108</v>
      </c>
      <c r="D38" s="93">
        <v>96</v>
      </c>
      <c r="E38" s="8">
        <f t="shared" si="2"/>
        <v>204</v>
      </c>
      <c r="F38" s="5"/>
    </row>
    <row r="39" spans="1:6" ht="16.5" customHeight="1">
      <c r="A39" s="6" t="s">
        <v>34</v>
      </c>
      <c r="B39" s="6"/>
      <c r="C39" s="11">
        <f>SUM(C40:C45)</f>
        <v>127</v>
      </c>
      <c r="D39" s="69">
        <f>SUM(D40:D45)</f>
        <v>70</v>
      </c>
      <c r="E39" s="11">
        <f>C39+D39</f>
        <v>197</v>
      </c>
      <c r="F39" s="5"/>
    </row>
    <row r="40" spans="1:6" ht="12.75">
      <c r="A40" s="1" t="s">
        <v>99</v>
      </c>
      <c r="B40" s="1"/>
      <c r="C40" s="53">
        <v>10</v>
      </c>
      <c r="D40" s="53">
        <v>12</v>
      </c>
      <c r="E40" s="53">
        <f aca="true" t="shared" si="3" ref="E40:E45">SUM(C40:D40)</f>
        <v>22</v>
      </c>
      <c r="F40" s="5"/>
    </row>
    <row r="41" spans="1:12" ht="12.75">
      <c r="A41" s="1" t="s">
        <v>100</v>
      </c>
      <c r="B41" s="1"/>
      <c r="C41" s="85">
        <v>23</v>
      </c>
      <c r="D41" s="85">
        <v>17</v>
      </c>
      <c r="E41" s="53">
        <f t="shared" si="3"/>
        <v>40</v>
      </c>
      <c r="F41" s="5"/>
      <c r="L41" s="9"/>
    </row>
    <row r="42" spans="1:6" ht="12.75">
      <c r="A42" s="1" t="s">
        <v>101</v>
      </c>
      <c r="B42" s="1"/>
      <c r="C42" s="53">
        <v>25</v>
      </c>
      <c r="D42" s="53">
        <v>12</v>
      </c>
      <c r="E42" s="53">
        <f t="shared" si="3"/>
        <v>37</v>
      </c>
      <c r="F42" s="5"/>
    </row>
    <row r="43" spans="1:6" ht="12.75">
      <c r="A43" s="1" t="s">
        <v>126</v>
      </c>
      <c r="B43" s="1"/>
      <c r="C43" s="53">
        <v>27</v>
      </c>
      <c r="D43" s="53">
        <v>7</v>
      </c>
      <c r="E43" s="53">
        <f t="shared" si="3"/>
        <v>34</v>
      </c>
      <c r="F43" s="5"/>
    </row>
    <row r="44" spans="1:6" ht="12.75">
      <c r="A44" s="1" t="s">
        <v>106</v>
      </c>
      <c r="B44" s="1"/>
      <c r="C44" s="53">
        <v>38</v>
      </c>
      <c r="D44" s="53">
        <v>18</v>
      </c>
      <c r="E44" s="53">
        <f t="shared" si="3"/>
        <v>56</v>
      </c>
      <c r="F44" s="5"/>
    </row>
    <row r="45" spans="1:6" ht="12.75">
      <c r="A45" s="1" t="s">
        <v>117</v>
      </c>
      <c r="B45" s="1"/>
      <c r="C45" s="63">
        <v>4</v>
      </c>
      <c r="D45" s="63">
        <v>4</v>
      </c>
      <c r="E45" s="53">
        <f t="shared" si="3"/>
        <v>8</v>
      </c>
      <c r="F45" s="5"/>
    </row>
    <row r="46" spans="1:6" ht="12.75">
      <c r="A46" s="1"/>
      <c r="B46" s="1"/>
      <c r="C46" s="63"/>
      <c r="D46" s="63"/>
      <c r="E46" s="53"/>
      <c r="F46" s="5"/>
    </row>
    <row r="47" spans="1:6" ht="12.75">
      <c r="A47" s="1"/>
      <c r="B47" s="1"/>
      <c r="C47" s="63"/>
      <c r="D47" s="63"/>
      <c r="E47" s="53"/>
      <c r="F47" s="5"/>
    </row>
    <row r="48" spans="1:6" ht="12.75">
      <c r="A48" s="1"/>
      <c r="B48" s="1"/>
      <c r="C48" s="63"/>
      <c r="D48" s="63"/>
      <c r="E48" s="53"/>
      <c r="F48" s="5"/>
    </row>
    <row r="49" spans="1:6" ht="12.75">
      <c r="A49" s="1"/>
      <c r="B49" s="1"/>
      <c r="C49" s="63"/>
      <c r="D49" s="63"/>
      <c r="E49" s="53"/>
      <c r="F49" s="5"/>
    </row>
    <row r="50" spans="1:6" ht="12.75">
      <c r="A50" s="1"/>
      <c r="B50" s="1"/>
      <c r="C50" s="63"/>
      <c r="D50" s="63"/>
      <c r="E50" s="53"/>
      <c r="F50" s="5"/>
    </row>
    <row r="51" spans="1:6" ht="12.75">
      <c r="A51" s="76"/>
      <c r="B51" s="1"/>
      <c r="C51" s="63"/>
      <c r="D51" s="63"/>
      <c r="E51" s="53"/>
      <c r="F51" s="5"/>
    </row>
    <row r="53" spans="1:6" ht="12.75">
      <c r="A53" s="10" t="s">
        <v>137</v>
      </c>
      <c r="B53" s="1"/>
      <c r="C53" s="53"/>
      <c r="D53" s="53"/>
      <c r="E53" s="53"/>
      <c r="F53" s="5"/>
    </row>
    <row r="54" spans="2:6" ht="12.75">
      <c r="B54" s="6"/>
      <c r="C54" s="53"/>
      <c r="D54" s="53"/>
      <c r="E54" s="53"/>
      <c r="F54" s="5"/>
    </row>
    <row r="55" spans="1:6" ht="18.75" customHeight="1">
      <c r="A55" s="26" t="s">
        <v>59</v>
      </c>
      <c r="B55" s="26"/>
      <c r="C55" s="124"/>
      <c r="D55" s="124"/>
      <c r="E55" s="124"/>
      <c r="F55" s="32"/>
    </row>
    <row r="56" spans="1:6" ht="15.75" customHeight="1">
      <c r="A56" s="28" t="s">
        <v>97</v>
      </c>
      <c r="B56" s="28"/>
      <c r="C56" s="4" t="s">
        <v>55</v>
      </c>
      <c r="D56" s="4" t="s">
        <v>56</v>
      </c>
      <c r="E56" s="4" t="s">
        <v>2</v>
      </c>
      <c r="F56" s="18"/>
    </row>
    <row r="57" spans="1:6" ht="16.5" customHeight="1">
      <c r="A57" s="6" t="s">
        <v>44</v>
      </c>
      <c r="B57" s="6"/>
      <c r="C57" s="11">
        <f>SUM(C58:C67)</f>
        <v>956</v>
      </c>
      <c r="D57" s="11">
        <f>SUM(D58:D67)</f>
        <v>1466</v>
      </c>
      <c r="E57" s="11">
        <f>C57+D57</f>
        <v>2422</v>
      </c>
      <c r="F57" s="5"/>
    </row>
    <row r="58" spans="1:6" ht="12.75">
      <c r="A58" s="1" t="s">
        <v>99</v>
      </c>
      <c r="B58" s="1"/>
      <c r="C58" s="70">
        <v>17</v>
      </c>
      <c r="D58" s="70">
        <v>21</v>
      </c>
      <c r="E58" s="70">
        <f>SUM(C58:D58)</f>
        <v>38</v>
      </c>
      <c r="F58" s="5"/>
    </row>
    <row r="59" spans="1:6" ht="12.75">
      <c r="A59" s="1" t="s">
        <v>98</v>
      </c>
      <c r="B59" s="1"/>
      <c r="C59" s="70">
        <v>7</v>
      </c>
      <c r="D59" s="71">
        <v>3</v>
      </c>
      <c r="E59" s="70">
        <f>SUM(C59:D59)</f>
        <v>10</v>
      </c>
      <c r="F59" s="5"/>
    </row>
    <row r="60" spans="1:6" ht="12.75" customHeight="1">
      <c r="A60" s="1" t="s">
        <v>100</v>
      </c>
      <c r="B60" s="1"/>
      <c r="C60" s="70">
        <v>374</v>
      </c>
      <c r="D60" s="70">
        <v>631</v>
      </c>
      <c r="E60" s="70">
        <f aca="true" t="shared" si="4" ref="E60:E67">SUM(C60:D60)</f>
        <v>1005</v>
      </c>
      <c r="F60" s="11"/>
    </row>
    <row r="61" spans="1:6" s="31" customFormat="1" ht="12.75" customHeight="1">
      <c r="A61" s="1" t="s">
        <v>101</v>
      </c>
      <c r="B61" s="1"/>
      <c r="C61" s="70">
        <v>74</v>
      </c>
      <c r="D61" s="70">
        <v>105</v>
      </c>
      <c r="E61" s="70">
        <f t="shared" si="4"/>
        <v>179</v>
      </c>
      <c r="F61" s="5"/>
    </row>
    <row r="62" spans="1:6" ht="12.75">
      <c r="A62" s="1" t="s">
        <v>102</v>
      </c>
      <c r="B62" s="1"/>
      <c r="C62" s="70">
        <v>9</v>
      </c>
      <c r="D62" s="70">
        <v>17</v>
      </c>
      <c r="E62" s="70">
        <f t="shared" si="4"/>
        <v>26</v>
      </c>
      <c r="F62" s="5"/>
    </row>
    <row r="63" spans="1:6" ht="12.75">
      <c r="A63" s="1" t="s">
        <v>103</v>
      </c>
      <c r="B63" s="1"/>
      <c r="C63" s="71">
        <v>5</v>
      </c>
      <c r="D63" s="70">
        <v>19</v>
      </c>
      <c r="E63" s="70">
        <f t="shared" si="4"/>
        <v>24</v>
      </c>
      <c r="F63" s="5"/>
    </row>
    <row r="64" spans="1:6" ht="12.75">
      <c r="A64" s="1" t="s">
        <v>104</v>
      </c>
      <c r="B64" s="1"/>
      <c r="C64" s="71" t="s">
        <v>110</v>
      </c>
      <c r="D64" s="71" t="s">
        <v>110</v>
      </c>
      <c r="E64" s="71" t="s">
        <v>110</v>
      </c>
      <c r="F64" s="5"/>
    </row>
    <row r="65" spans="1:6" ht="12.75">
      <c r="A65" s="1" t="s">
        <v>126</v>
      </c>
      <c r="B65" s="1"/>
      <c r="C65" s="71">
        <v>24</v>
      </c>
      <c r="D65" s="71">
        <v>8</v>
      </c>
      <c r="E65" s="70">
        <f t="shared" si="4"/>
        <v>32</v>
      </c>
      <c r="F65" s="5"/>
    </row>
    <row r="66" spans="1:6" ht="12.75">
      <c r="A66" s="1" t="s">
        <v>105</v>
      </c>
      <c r="B66" s="1"/>
      <c r="C66" s="70">
        <v>24</v>
      </c>
      <c r="D66" s="70">
        <v>29</v>
      </c>
      <c r="E66" s="70">
        <f t="shared" si="4"/>
        <v>53</v>
      </c>
      <c r="F66" s="5"/>
    </row>
    <row r="67" spans="1:6" ht="12.75">
      <c r="A67" s="1" t="s">
        <v>106</v>
      </c>
      <c r="B67" s="1"/>
      <c r="C67" s="70">
        <v>422</v>
      </c>
      <c r="D67" s="70">
        <v>633</v>
      </c>
      <c r="E67" s="70">
        <f t="shared" si="4"/>
        <v>1055</v>
      </c>
      <c r="F67" s="5"/>
    </row>
    <row r="68" spans="1:6" ht="16.5" customHeight="1">
      <c r="A68" s="6" t="s">
        <v>58</v>
      </c>
      <c r="B68" s="6"/>
      <c r="C68" s="69">
        <f>SUM(C69:C78)</f>
        <v>3024</v>
      </c>
      <c r="D68" s="69">
        <f>SUM(D69:D78)</f>
        <v>2393</v>
      </c>
      <c r="E68" s="69">
        <f>SUM(E69:E78)</f>
        <v>5417</v>
      </c>
      <c r="F68" s="5"/>
    </row>
    <row r="69" spans="1:5" ht="12.75">
      <c r="A69" s="1" t="s">
        <v>99</v>
      </c>
      <c r="B69" s="1"/>
      <c r="C69" s="70">
        <v>202</v>
      </c>
      <c r="D69" s="70">
        <v>154</v>
      </c>
      <c r="E69" s="70">
        <f>SUM(C69:D69)</f>
        <v>356</v>
      </c>
    </row>
    <row r="70" spans="1:6" ht="12.75" customHeight="1">
      <c r="A70" s="1" t="s">
        <v>98</v>
      </c>
      <c r="B70" s="1"/>
      <c r="C70" s="70">
        <v>25</v>
      </c>
      <c r="D70" s="70">
        <v>10</v>
      </c>
      <c r="E70" s="70">
        <f aca="true" t="shared" si="5" ref="E70:E78">SUM(C70:D70)</f>
        <v>35</v>
      </c>
      <c r="F70" s="51"/>
    </row>
    <row r="71" spans="1:6" ht="12.75">
      <c r="A71" s="1" t="s">
        <v>100</v>
      </c>
      <c r="B71" s="1"/>
      <c r="C71" s="70">
        <v>614</v>
      </c>
      <c r="D71" s="70">
        <v>367</v>
      </c>
      <c r="E71" s="70">
        <f t="shared" si="5"/>
        <v>981</v>
      </c>
      <c r="F71" s="19"/>
    </row>
    <row r="72" spans="1:6" ht="12.75">
      <c r="A72" s="1" t="s">
        <v>101</v>
      </c>
      <c r="B72" s="1"/>
      <c r="C72" s="70">
        <v>855</v>
      </c>
      <c r="D72" s="70">
        <v>805</v>
      </c>
      <c r="E72" s="70">
        <f t="shared" si="5"/>
        <v>1660</v>
      </c>
      <c r="F72" s="19"/>
    </row>
    <row r="73" spans="1:6" ht="12.75">
      <c r="A73" s="1" t="s">
        <v>102</v>
      </c>
      <c r="B73" s="1"/>
      <c r="C73" s="70">
        <v>69</v>
      </c>
      <c r="D73" s="70">
        <v>99</v>
      </c>
      <c r="E73" s="70">
        <f t="shared" si="5"/>
        <v>168</v>
      </c>
      <c r="F73" s="19"/>
    </row>
    <row r="74" spans="1:6" ht="12.75">
      <c r="A74" s="1" t="s">
        <v>103</v>
      </c>
      <c r="B74" s="1"/>
      <c r="C74" s="70">
        <v>25</v>
      </c>
      <c r="D74" s="70">
        <v>42</v>
      </c>
      <c r="E74" s="70">
        <f t="shared" si="5"/>
        <v>67</v>
      </c>
      <c r="F74" s="19"/>
    </row>
    <row r="75" spans="1:6" ht="12.75">
      <c r="A75" s="1" t="s">
        <v>104</v>
      </c>
      <c r="B75" s="1"/>
      <c r="C75" s="70">
        <v>5</v>
      </c>
      <c r="D75" s="71" t="s">
        <v>110</v>
      </c>
      <c r="E75" s="70">
        <f t="shared" si="5"/>
        <v>5</v>
      </c>
      <c r="F75" s="19"/>
    </row>
    <row r="76" spans="1:6" ht="12.75">
      <c r="A76" s="1" t="s">
        <v>126</v>
      </c>
      <c r="B76" s="1"/>
      <c r="C76" s="70">
        <v>82</v>
      </c>
      <c r="D76" s="70">
        <v>42</v>
      </c>
      <c r="E76" s="70">
        <f t="shared" si="5"/>
        <v>124</v>
      </c>
      <c r="F76" s="19"/>
    </row>
    <row r="77" spans="1:6" ht="12.75">
      <c r="A77" s="1" t="s">
        <v>105</v>
      </c>
      <c r="B77" s="1"/>
      <c r="C77" s="70">
        <v>67</v>
      </c>
      <c r="D77" s="70">
        <v>64</v>
      </c>
      <c r="E77" s="70">
        <f t="shared" si="5"/>
        <v>131</v>
      </c>
      <c r="F77" s="19"/>
    </row>
    <row r="78" spans="1:6" ht="12.75">
      <c r="A78" s="1" t="s">
        <v>106</v>
      </c>
      <c r="B78" s="1"/>
      <c r="C78" s="70">
        <v>1080</v>
      </c>
      <c r="D78" s="70">
        <v>810</v>
      </c>
      <c r="E78" s="70">
        <f t="shared" si="5"/>
        <v>1890</v>
      </c>
      <c r="F78" s="19"/>
    </row>
    <row r="79" spans="1:6" ht="16.5" customHeight="1">
      <c r="A79" s="52" t="s">
        <v>38</v>
      </c>
      <c r="B79" s="52"/>
      <c r="C79" s="69">
        <f>SUM(C80:C89)</f>
        <v>222</v>
      </c>
      <c r="D79" s="69">
        <f>SUM(D80:D89)</f>
        <v>170</v>
      </c>
      <c r="E79" s="69">
        <f>SUM(E80:E89)</f>
        <v>392</v>
      </c>
      <c r="F79" s="19"/>
    </row>
    <row r="80" spans="1:6" ht="12.75">
      <c r="A80" s="1" t="s">
        <v>99</v>
      </c>
      <c r="B80" s="1"/>
      <c r="C80" s="70">
        <v>17</v>
      </c>
      <c r="D80" s="70">
        <v>12</v>
      </c>
      <c r="E80" s="70">
        <f>SUM(C80:D80)</f>
        <v>29</v>
      </c>
      <c r="F80" s="19"/>
    </row>
    <row r="81" spans="1:6" ht="12.75">
      <c r="A81" s="1" t="s">
        <v>98</v>
      </c>
      <c r="B81" s="1"/>
      <c r="C81" s="70">
        <v>12</v>
      </c>
      <c r="D81" s="70">
        <v>6</v>
      </c>
      <c r="E81" s="70">
        <f aca="true" t="shared" si="6" ref="E81:E89">SUM(C81:D81)</f>
        <v>18</v>
      </c>
      <c r="F81" s="19"/>
    </row>
    <row r="82" spans="1:6" ht="12.75">
      <c r="A82" s="1" t="s">
        <v>100</v>
      </c>
      <c r="B82" s="1"/>
      <c r="C82" s="70">
        <v>30</v>
      </c>
      <c r="D82" s="70">
        <v>23</v>
      </c>
      <c r="E82" s="70">
        <f t="shared" si="6"/>
        <v>53</v>
      </c>
      <c r="F82" s="19"/>
    </row>
    <row r="83" spans="1:6" ht="12.75">
      <c r="A83" s="1" t="s">
        <v>101</v>
      </c>
      <c r="B83" s="1"/>
      <c r="C83" s="70">
        <v>48</v>
      </c>
      <c r="D83" s="70">
        <v>37</v>
      </c>
      <c r="E83" s="70">
        <f t="shared" si="6"/>
        <v>85</v>
      </c>
      <c r="F83" s="19"/>
    </row>
    <row r="84" spans="1:6" ht="12.75">
      <c r="A84" s="1" t="s">
        <v>102</v>
      </c>
      <c r="B84" s="1"/>
      <c r="C84" s="71">
        <v>4</v>
      </c>
      <c r="D84" s="70">
        <v>5</v>
      </c>
      <c r="E84" s="70">
        <f t="shared" si="6"/>
        <v>9</v>
      </c>
      <c r="F84" s="19"/>
    </row>
    <row r="85" spans="1:5" ht="12.75">
      <c r="A85" s="1" t="s">
        <v>103</v>
      </c>
      <c r="B85" s="1"/>
      <c r="C85" s="71">
        <v>5</v>
      </c>
      <c r="D85" s="70">
        <v>21</v>
      </c>
      <c r="E85" s="70">
        <f t="shared" si="6"/>
        <v>26</v>
      </c>
    </row>
    <row r="86" spans="1:5" ht="12.75">
      <c r="A86" s="1" t="s">
        <v>104</v>
      </c>
      <c r="B86" s="1"/>
      <c r="C86" s="70">
        <v>5</v>
      </c>
      <c r="D86" s="71" t="s">
        <v>166</v>
      </c>
      <c r="E86" s="70">
        <f t="shared" si="6"/>
        <v>5</v>
      </c>
    </row>
    <row r="87" spans="1:5" ht="12.75">
      <c r="A87" s="1" t="s">
        <v>126</v>
      </c>
      <c r="B87" s="1"/>
      <c r="C87" s="70">
        <v>21</v>
      </c>
      <c r="D87" s="70">
        <v>24</v>
      </c>
      <c r="E87" s="70">
        <f t="shared" si="6"/>
        <v>45</v>
      </c>
    </row>
    <row r="88" spans="1:5" ht="12.75">
      <c r="A88" s="1" t="s">
        <v>105</v>
      </c>
      <c r="B88" s="1"/>
      <c r="C88" s="71">
        <v>5</v>
      </c>
      <c r="D88" s="70">
        <v>4</v>
      </c>
      <c r="E88" s="70">
        <f t="shared" si="6"/>
        <v>9</v>
      </c>
    </row>
    <row r="89" spans="1:5" ht="12.75">
      <c r="A89" s="1" t="s">
        <v>106</v>
      </c>
      <c r="B89" s="1"/>
      <c r="C89" s="70">
        <v>75</v>
      </c>
      <c r="D89" s="70">
        <v>38</v>
      </c>
      <c r="E89" s="70">
        <f t="shared" si="6"/>
        <v>113</v>
      </c>
    </row>
    <row r="90" spans="1:5" ht="16.5" customHeight="1">
      <c r="A90" s="52" t="s">
        <v>52</v>
      </c>
      <c r="B90" s="52"/>
      <c r="C90" s="69">
        <f>SUM(C91:C100)</f>
        <v>1163</v>
      </c>
      <c r="D90" s="69">
        <f>SUM(D91:D100)</f>
        <v>674</v>
      </c>
      <c r="E90" s="69">
        <f>C90+D90</f>
        <v>1837</v>
      </c>
    </row>
    <row r="91" spans="1:5" ht="12.75">
      <c r="A91" s="1" t="s">
        <v>99</v>
      </c>
      <c r="B91" s="1"/>
      <c r="C91" s="70">
        <v>108</v>
      </c>
      <c r="D91" s="70">
        <v>64</v>
      </c>
      <c r="E91" s="70">
        <f>SUM(C91:D91)</f>
        <v>172</v>
      </c>
    </row>
    <row r="92" spans="1:5" ht="12.75">
      <c r="A92" s="1" t="s">
        <v>98</v>
      </c>
      <c r="B92" s="1"/>
      <c r="C92" s="70">
        <v>6</v>
      </c>
      <c r="D92" s="71" t="s">
        <v>166</v>
      </c>
      <c r="E92" s="70">
        <f aca="true" t="shared" si="7" ref="E92:E100">SUM(C92:D92)</f>
        <v>6</v>
      </c>
    </row>
    <row r="93" spans="1:5" ht="12.75">
      <c r="A93" s="1" t="s">
        <v>100</v>
      </c>
      <c r="B93" s="1"/>
      <c r="C93" s="70">
        <v>220</v>
      </c>
      <c r="D93" s="71">
        <v>126</v>
      </c>
      <c r="E93" s="70">
        <f t="shared" si="7"/>
        <v>346</v>
      </c>
    </row>
    <row r="94" spans="1:5" ht="12.75">
      <c r="A94" s="1" t="s">
        <v>101</v>
      </c>
      <c r="B94" s="1"/>
      <c r="C94" s="70">
        <v>349</v>
      </c>
      <c r="D94" s="71">
        <v>195</v>
      </c>
      <c r="E94" s="70">
        <f t="shared" si="7"/>
        <v>544</v>
      </c>
    </row>
    <row r="95" spans="1:5" ht="12.75">
      <c r="A95" s="1" t="s">
        <v>102</v>
      </c>
      <c r="B95" s="1"/>
      <c r="C95" s="70">
        <v>24</v>
      </c>
      <c r="D95" s="71">
        <v>38</v>
      </c>
      <c r="E95" s="70">
        <f t="shared" si="7"/>
        <v>62</v>
      </c>
    </row>
    <row r="96" spans="1:5" ht="12.75">
      <c r="A96" s="1" t="s">
        <v>103</v>
      </c>
      <c r="B96" s="1"/>
      <c r="C96" s="70">
        <v>20</v>
      </c>
      <c r="D96" s="71">
        <v>19</v>
      </c>
      <c r="E96" s="70">
        <f t="shared" si="7"/>
        <v>39</v>
      </c>
    </row>
    <row r="97" spans="1:5" ht="12.75">
      <c r="A97" s="1" t="s">
        <v>104</v>
      </c>
      <c r="B97" s="1"/>
      <c r="C97" s="70">
        <v>13</v>
      </c>
      <c r="D97" s="71" t="s">
        <v>166</v>
      </c>
      <c r="E97" s="70">
        <f t="shared" si="7"/>
        <v>13</v>
      </c>
    </row>
    <row r="98" spans="1:5" ht="12.75">
      <c r="A98" s="1" t="s">
        <v>126</v>
      </c>
      <c r="B98" s="1"/>
      <c r="C98" s="70">
        <v>46</v>
      </c>
      <c r="D98" s="70">
        <v>13</v>
      </c>
      <c r="E98" s="70">
        <f t="shared" si="7"/>
        <v>59</v>
      </c>
    </row>
    <row r="99" spans="1:5" ht="12.75">
      <c r="A99" s="1" t="s">
        <v>105</v>
      </c>
      <c r="B99" s="1"/>
      <c r="C99" s="53">
        <v>64</v>
      </c>
      <c r="D99" s="53">
        <v>35</v>
      </c>
      <c r="E99" s="53">
        <f t="shared" si="7"/>
        <v>99</v>
      </c>
    </row>
    <row r="100" spans="1:6" ht="12.75">
      <c r="A100" s="2" t="s">
        <v>106</v>
      </c>
      <c r="B100" s="2"/>
      <c r="C100" s="53">
        <v>313</v>
      </c>
      <c r="D100" s="53">
        <v>184</v>
      </c>
      <c r="E100" s="53">
        <f t="shared" si="7"/>
        <v>497</v>
      </c>
      <c r="F100" s="9"/>
    </row>
    <row r="101" spans="1:6" ht="24" customHeight="1">
      <c r="A101" s="44" t="s">
        <v>106</v>
      </c>
      <c r="B101" s="7"/>
      <c r="C101" s="46"/>
      <c r="D101" s="46"/>
      <c r="E101" s="46"/>
      <c r="F101" s="8"/>
    </row>
    <row r="102" spans="1:6" ht="35.25" customHeight="1">
      <c r="A102" s="123" t="s">
        <v>168</v>
      </c>
      <c r="B102" s="113"/>
      <c r="C102" s="113"/>
      <c r="D102" s="113"/>
      <c r="E102" s="113"/>
      <c r="F102" s="113"/>
    </row>
    <row r="103" spans="3:5" ht="12.75">
      <c r="C103" s="59"/>
      <c r="D103" s="59"/>
      <c r="E103" s="59"/>
    </row>
  </sheetData>
  <sheetProtection/>
  <mergeCells count="5">
    <mergeCell ref="A102:F102"/>
    <mergeCell ref="C55:E55"/>
    <mergeCell ref="A1:F1"/>
    <mergeCell ref="A3:F3"/>
    <mergeCell ref="C4:E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rowBreaks count="1" manualBreakCount="1">
    <brk id="5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6.25" customHeight="1">
      <c r="A1" s="127" t="s">
        <v>155</v>
      </c>
      <c r="B1" s="127"/>
      <c r="C1" s="127"/>
      <c r="D1" s="127"/>
      <c r="E1" s="127"/>
      <c r="F1" s="127"/>
      <c r="G1" s="127"/>
      <c r="H1" s="115"/>
      <c r="I1" s="115"/>
    </row>
    <row r="2" spans="1:9" ht="6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9.25" customHeight="1">
      <c r="A3" s="126" t="s">
        <v>156</v>
      </c>
      <c r="B3" s="126"/>
      <c r="C3" s="126"/>
      <c r="D3" s="126"/>
      <c r="E3" s="126"/>
      <c r="F3" s="126"/>
      <c r="G3" s="126"/>
      <c r="H3" s="126"/>
      <c r="I3" s="126"/>
    </row>
    <row r="4" spans="1:9" ht="18.75" customHeight="1">
      <c r="A4" s="26" t="s">
        <v>88</v>
      </c>
      <c r="B4" s="41" t="s">
        <v>55</v>
      </c>
      <c r="C4" s="16"/>
      <c r="D4" s="27"/>
      <c r="E4" s="41" t="s">
        <v>56</v>
      </c>
      <c r="F4" s="16"/>
      <c r="G4" s="27"/>
      <c r="H4" s="109" t="s">
        <v>2</v>
      </c>
      <c r="I4" s="109"/>
    </row>
    <row r="5" spans="1:9" ht="18.75" customHeight="1">
      <c r="A5" s="28" t="s">
        <v>61</v>
      </c>
      <c r="B5" s="4" t="s">
        <v>0</v>
      </c>
      <c r="C5" s="4" t="s">
        <v>60</v>
      </c>
      <c r="D5" s="4"/>
      <c r="E5" s="4" t="s">
        <v>0</v>
      </c>
      <c r="F5" s="4" t="s">
        <v>60</v>
      </c>
      <c r="G5" s="4"/>
      <c r="H5" s="4" t="s">
        <v>0</v>
      </c>
      <c r="I5" s="4" t="s">
        <v>60</v>
      </c>
    </row>
    <row r="6" spans="1:9" ht="18.75" customHeight="1">
      <c r="A6" s="37" t="s">
        <v>67</v>
      </c>
      <c r="B6" s="18"/>
      <c r="C6" s="38"/>
      <c r="D6" s="38"/>
      <c r="E6" s="18"/>
      <c r="F6" s="38"/>
      <c r="G6" s="38"/>
      <c r="H6" s="18"/>
      <c r="I6" s="47"/>
    </row>
    <row r="7" spans="1:9" ht="12.75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112</v>
      </c>
      <c r="B8" s="50">
        <v>206</v>
      </c>
      <c r="C8" s="68">
        <v>3.234155</v>
      </c>
      <c r="D8" s="66"/>
      <c r="E8" s="50">
        <v>238</v>
      </c>
      <c r="F8" s="68">
        <v>3.4739509</v>
      </c>
      <c r="G8" s="66"/>
      <c r="H8" s="50">
        <f aca="true" t="shared" si="0" ref="H8:I10">B8+E8</f>
        <v>444</v>
      </c>
      <c r="I8" s="68">
        <f>C8+F8</f>
        <v>6.7081059</v>
      </c>
    </row>
    <row r="9" spans="1:9" ht="12.75">
      <c r="A9" s="1" t="s">
        <v>111</v>
      </c>
      <c r="B9" s="50">
        <v>9</v>
      </c>
      <c r="C9" s="68">
        <v>0.031533</v>
      </c>
      <c r="D9" s="66"/>
      <c r="E9" s="50">
        <v>19</v>
      </c>
      <c r="F9" s="68">
        <v>0.054951</v>
      </c>
      <c r="G9" s="66"/>
      <c r="H9" s="50">
        <f t="shared" si="0"/>
        <v>28</v>
      </c>
      <c r="I9" s="68">
        <f t="shared" si="0"/>
        <v>0.086484</v>
      </c>
    </row>
    <row r="10" spans="1:9" ht="12.75">
      <c r="A10" s="25" t="s">
        <v>68</v>
      </c>
      <c r="B10" s="50">
        <v>143</v>
      </c>
      <c r="C10" s="68">
        <v>6.917836</v>
      </c>
      <c r="D10" s="66"/>
      <c r="E10" s="50">
        <v>177</v>
      </c>
      <c r="F10" s="68">
        <v>7.435989</v>
      </c>
      <c r="G10" s="66"/>
      <c r="H10" s="50">
        <f t="shared" si="0"/>
        <v>320</v>
      </c>
      <c r="I10" s="68">
        <f t="shared" si="0"/>
        <v>14.353825</v>
      </c>
    </row>
    <row r="11" spans="1:9" ht="22.5">
      <c r="A11" s="25" t="s">
        <v>70</v>
      </c>
      <c r="B11" s="66"/>
      <c r="C11" s="67"/>
      <c r="D11" s="66"/>
      <c r="E11" s="66"/>
      <c r="F11" s="67"/>
      <c r="G11" s="66"/>
      <c r="H11" s="50"/>
      <c r="I11" s="68"/>
    </row>
    <row r="12" spans="1:9" ht="12.75">
      <c r="A12" s="1" t="s">
        <v>112</v>
      </c>
      <c r="B12" s="50">
        <v>15739</v>
      </c>
      <c r="C12" s="95">
        <v>281.9867992</v>
      </c>
      <c r="D12" s="66"/>
      <c r="E12" s="50">
        <v>10792</v>
      </c>
      <c r="F12" s="95">
        <v>198.4571664</v>
      </c>
      <c r="G12" s="66"/>
      <c r="H12" s="50">
        <f aca="true" t="shared" si="1" ref="H12:I14">B12+E12</f>
        <v>26531</v>
      </c>
      <c r="I12" s="68">
        <f t="shared" si="1"/>
        <v>480.4439656</v>
      </c>
    </row>
    <row r="13" spans="1:9" ht="12.75">
      <c r="A13" s="1" t="s">
        <v>111</v>
      </c>
      <c r="B13" s="50">
        <v>260</v>
      </c>
      <c r="C13" s="95">
        <v>1.160144</v>
      </c>
      <c r="D13" s="66"/>
      <c r="E13" s="50">
        <v>190</v>
      </c>
      <c r="F13" s="95">
        <v>0.871786</v>
      </c>
      <c r="G13" s="66"/>
      <c r="H13" s="50">
        <f t="shared" si="1"/>
        <v>450</v>
      </c>
      <c r="I13" s="68">
        <f t="shared" si="1"/>
        <v>2.03193</v>
      </c>
    </row>
    <row r="14" spans="1:9" ht="12.75">
      <c r="A14" s="25" t="s">
        <v>68</v>
      </c>
      <c r="B14" s="50">
        <v>12736</v>
      </c>
      <c r="C14" s="95">
        <v>770.5483646</v>
      </c>
      <c r="D14" s="66"/>
      <c r="E14" s="50">
        <v>8999</v>
      </c>
      <c r="F14" s="95">
        <v>554.6810276</v>
      </c>
      <c r="G14" s="66"/>
      <c r="H14" s="50">
        <f t="shared" si="1"/>
        <v>21735</v>
      </c>
      <c r="I14" s="68">
        <f t="shared" si="1"/>
        <v>1325.2293922</v>
      </c>
    </row>
    <row r="15" spans="1:9" ht="12.75">
      <c r="A15" s="7" t="s">
        <v>143</v>
      </c>
      <c r="B15" s="66"/>
      <c r="C15" s="67"/>
      <c r="D15" s="66"/>
      <c r="E15" s="66"/>
      <c r="F15" s="67"/>
      <c r="G15" s="66"/>
      <c r="H15" s="50"/>
      <c r="I15" s="68"/>
    </row>
    <row r="16" spans="1:9" ht="12.75">
      <c r="A16" s="1" t="s">
        <v>112</v>
      </c>
      <c r="B16" s="50">
        <v>15908</v>
      </c>
      <c r="C16" s="68">
        <f>C8+C12</f>
        <v>285.2209542</v>
      </c>
      <c r="D16" s="66"/>
      <c r="E16" s="50">
        <v>11021</v>
      </c>
      <c r="F16" s="68">
        <f>F8+F12</f>
        <v>201.9311173</v>
      </c>
      <c r="G16" s="66"/>
      <c r="H16" s="50">
        <f>B16+E16</f>
        <v>26929</v>
      </c>
      <c r="I16" s="68">
        <f>I8+I12</f>
        <v>487.15207150000003</v>
      </c>
    </row>
    <row r="17" spans="1:9" ht="12.75">
      <c r="A17" s="7" t="s">
        <v>111</v>
      </c>
      <c r="B17" s="50">
        <v>269</v>
      </c>
      <c r="C17" s="68">
        <f>C9+C13</f>
        <v>1.191677</v>
      </c>
      <c r="D17" s="66"/>
      <c r="E17" s="50">
        <v>209</v>
      </c>
      <c r="F17" s="68">
        <f>F9+F13</f>
        <v>0.9267369999999999</v>
      </c>
      <c r="G17" s="66"/>
      <c r="H17" s="50">
        <f>B17+E17</f>
        <v>478</v>
      </c>
      <c r="I17" s="68">
        <f>I9+I13</f>
        <v>2.118414</v>
      </c>
    </row>
    <row r="18" spans="1:9" ht="12.75">
      <c r="A18" s="7" t="s">
        <v>68</v>
      </c>
      <c r="B18" s="50">
        <v>12853</v>
      </c>
      <c r="C18" s="68">
        <f>C10+C14</f>
        <v>777.4662006</v>
      </c>
      <c r="D18" s="66"/>
      <c r="E18" s="50">
        <v>9169</v>
      </c>
      <c r="F18" s="68">
        <f>F10+F14</f>
        <v>562.1170165999999</v>
      </c>
      <c r="G18" s="66"/>
      <c r="H18" s="50">
        <f>B18+E18</f>
        <v>22022</v>
      </c>
      <c r="I18" s="68">
        <f>I10+I14</f>
        <v>1339.5832171999998</v>
      </c>
    </row>
    <row r="19" spans="1:9" ht="16.5" customHeight="1">
      <c r="A19" s="42" t="s">
        <v>66</v>
      </c>
      <c r="B19" s="66"/>
      <c r="C19" s="67"/>
      <c r="D19" s="66"/>
      <c r="E19" s="66"/>
      <c r="F19" s="67"/>
      <c r="G19" s="66"/>
      <c r="H19" s="50"/>
      <c r="I19" s="68"/>
    </row>
    <row r="20" spans="1:9" ht="12.75">
      <c r="A20" s="1" t="s">
        <v>4</v>
      </c>
      <c r="B20" s="66"/>
      <c r="C20" s="67"/>
      <c r="D20" s="66"/>
      <c r="E20" s="66"/>
      <c r="F20" s="67"/>
      <c r="G20" s="66"/>
      <c r="H20" s="50"/>
      <c r="I20" s="68"/>
    </row>
    <row r="21" spans="1:9" ht="12.75">
      <c r="A21" s="1" t="s">
        <v>62</v>
      </c>
      <c r="B21" s="50">
        <v>41</v>
      </c>
      <c r="C21" s="68">
        <v>0.1369795</v>
      </c>
      <c r="D21" s="66"/>
      <c r="E21" s="50">
        <v>37</v>
      </c>
      <c r="F21" s="68">
        <v>0.077567</v>
      </c>
      <c r="G21" s="66"/>
      <c r="H21" s="50">
        <f aca="true" t="shared" si="2" ref="H21:I23">B21+E21</f>
        <v>78</v>
      </c>
      <c r="I21" s="68">
        <f t="shared" si="2"/>
        <v>0.2145465</v>
      </c>
    </row>
    <row r="22" spans="1:9" ht="12.75">
      <c r="A22" s="25" t="s">
        <v>63</v>
      </c>
      <c r="B22" s="50">
        <v>50</v>
      </c>
      <c r="C22" s="68">
        <v>0.366963</v>
      </c>
      <c r="D22" s="66"/>
      <c r="E22" s="50">
        <v>59</v>
      </c>
      <c r="F22" s="68">
        <v>0.412323</v>
      </c>
      <c r="G22" s="66"/>
      <c r="H22" s="50">
        <f t="shared" si="2"/>
        <v>109</v>
      </c>
      <c r="I22" s="68">
        <f t="shared" si="2"/>
        <v>0.7792859999999999</v>
      </c>
    </row>
    <row r="23" spans="1:9" ht="12.75">
      <c r="A23" s="1" t="s">
        <v>64</v>
      </c>
      <c r="B23" s="50">
        <v>52</v>
      </c>
      <c r="C23" s="68">
        <v>1.541474</v>
      </c>
      <c r="D23" s="66"/>
      <c r="E23" s="50">
        <v>46</v>
      </c>
      <c r="F23" s="68">
        <v>1.123348</v>
      </c>
      <c r="G23" s="66"/>
      <c r="H23" s="50">
        <f t="shared" si="2"/>
        <v>98</v>
      </c>
      <c r="I23" s="68">
        <f t="shared" si="2"/>
        <v>2.664822</v>
      </c>
    </row>
    <row r="24" spans="1:9" ht="12.75">
      <c r="A24" s="1" t="s">
        <v>65</v>
      </c>
      <c r="B24" s="85" t="s">
        <v>110</v>
      </c>
      <c r="C24" s="96" t="s">
        <v>110</v>
      </c>
      <c r="D24" s="66"/>
      <c r="E24" s="71" t="s">
        <v>166</v>
      </c>
      <c r="F24" s="97">
        <v>0.054</v>
      </c>
      <c r="G24" s="50"/>
      <c r="H24" s="103" t="s">
        <v>166</v>
      </c>
      <c r="I24" s="81">
        <f>SUM(C24,F24)</f>
        <v>0.054</v>
      </c>
    </row>
    <row r="25" spans="1:9" ht="12.75">
      <c r="A25" s="1" t="s">
        <v>142</v>
      </c>
      <c r="B25" s="50">
        <v>83</v>
      </c>
      <c r="C25" s="95">
        <v>2.0454165</v>
      </c>
      <c r="D25" s="50"/>
      <c r="E25" s="50">
        <v>94</v>
      </c>
      <c r="F25" s="68">
        <v>1.667238</v>
      </c>
      <c r="G25" s="66"/>
      <c r="H25" s="50">
        <f>B25+E25</f>
        <v>177</v>
      </c>
      <c r="I25" s="68">
        <f>C25+F25</f>
        <v>3.7126545</v>
      </c>
    </row>
    <row r="26" spans="1:9" ht="22.5">
      <c r="A26" s="25" t="s">
        <v>69</v>
      </c>
      <c r="B26" s="66"/>
      <c r="C26" s="67"/>
      <c r="D26" s="66"/>
      <c r="E26" s="66"/>
      <c r="F26" s="67"/>
      <c r="G26" s="66"/>
      <c r="H26" s="50"/>
      <c r="I26" s="68"/>
    </row>
    <row r="27" spans="1:9" ht="12.75">
      <c r="A27" s="1" t="s">
        <v>62</v>
      </c>
      <c r="B27" s="50">
        <v>3381</v>
      </c>
      <c r="C27" s="68">
        <v>9.8162155</v>
      </c>
      <c r="D27" s="66"/>
      <c r="E27" s="50">
        <v>2828</v>
      </c>
      <c r="F27" s="68">
        <v>8.457795</v>
      </c>
      <c r="G27" s="66"/>
      <c r="H27" s="50">
        <f aca="true" t="shared" si="3" ref="H27:I32">B27+E27</f>
        <v>6209</v>
      </c>
      <c r="I27" s="68">
        <f t="shared" si="3"/>
        <v>18.274010500000003</v>
      </c>
    </row>
    <row r="28" spans="1:9" ht="12.75">
      <c r="A28" s="25" t="s">
        <v>63</v>
      </c>
      <c r="B28" s="50">
        <v>3633</v>
      </c>
      <c r="C28" s="68">
        <v>35.083176</v>
      </c>
      <c r="D28" s="66"/>
      <c r="E28" s="50">
        <v>3190</v>
      </c>
      <c r="F28" s="68">
        <v>30.583679</v>
      </c>
      <c r="G28" s="66"/>
      <c r="H28" s="50">
        <f t="shared" si="3"/>
        <v>6823</v>
      </c>
      <c r="I28" s="68">
        <f t="shared" si="3"/>
        <v>65.666855</v>
      </c>
    </row>
    <row r="29" spans="1:9" ht="12.75">
      <c r="A29" s="1" t="s">
        <v>64</v>
      </c>
      <c r="B29" s="50">
        <v>6167</v>
      </c>
      <c r="C29" s="68">
        <v>211.688691</v>
      </c>
      <c r="D29" s="66"/>
      <c r="E29" s="50">
        <v>4532</v>
      </c>
      <c r="F29" s="68">
        <v>161.608036</v>
      </c>
      <c r="G29" s="66"/>
      <c r="H29" s="50">
        <f t="shared" si="3"/>
        <v>10699</v>
      </c>
      <c r="I29" s="68">
        <f t="shared" si="3"/>
        <v>373.29672700000003</v>
      </c>
    </row>
    <row r="30" spans="1:9" ht="12.75">
      <c r="A30" s="1" t="s">
        <v>65</v>
      </c>
      <c r="B30" s="50">
        <v>17</v>
      </c>
      <c r="C30" s="68">
        <v>0.288341</v>
      </c>
      <c r="D30" s="66"/>
      <c r="E30" s="50">
        <v>28</v>
      </c>
      <c r="F30" s="68">
        <v>0.404762</v>
      </c>
      <c r="G30" s="66"/>
      <c r="H30" s="50">
        <f t="shared" si="3"/>
        <v>45</v>
      </c>
      <c r="I30" s="68">
        <f t="shared" si="3"/>
        <v>0.693103</v>
      </c>
    </row>
    <row r="31" spans="1:9" ht="12.75">
      <c r="A31" s="1" t="s">
        <v>141</v>
      </c>
      <c r="B31" s="50">
        <v>7480</v>
      </c>
      <c r="C31" s="68">
        <v>256.8764235</v>
      </c>
      <c r="D31" s="66"/>
      <c r="E31" s="50">
        <v>5687</v>
      </c>
      <c r="F31" s="68">
        <v>201.054272</v>
      </c>
      <c r="G31" s="66"/>
      <c r="H31" s="50">
        <f>B31+E31</f>
        <v>13167</v>
      </c>
      <c r="I31" s="68">
        <f t="shared" si="3"/>
        <v>457.93069549999996</v>
      </c>
    </row>
    <row r="32" spans="1:9" ht="12.75">
      <c r="A32" s="7" t="s">
        <v>140</v>
      </c>
      <c r="B32" s="50">
        <v>7544</v>
      </c>
      <c r="C32" s="68">
        <v>258.92184</v>
      </c>
      <c r="D32" s="66"/>
      <c r="E32" s="50">
        <v>5775</v>
      </c>
      <c r="F32" s="68">
        <v>202.72151</v>
      </c>
      <c r="G32" s="66"/>
      <c r="H32" s="50">
        <f>B32+E32</f>
        <v>13319</v>
      </c>
      <c r="I32" s="68">
        <f t="shared" si="3"/>
        <v>461.64334999999994</v>
      </c>
    </row>
    <row r="33" spans="1:9" ht="16.5" customHeight="1">
      <c r="A33" s="35" t="s">
        <v>139</v>
      </c>
      <c r="B33" s="80"/>
      <c r="C33" s="78">
        <f>C16+C17</f>
        <v>286.4126312</v>
      </c>
      <c r="D33" s="77"/>
      <c r="E33" s="77"/>
      <c r="F33" s="78">
        <f>F16+F17</f>
        <v>202.8578543</v>
      </c>
      <c r="G33" s="77"/>
      <c r="H33" s="77"/>
      <c r="I33" s="78">
        <f>C33+F33</f>
        <v>489.27048550000006</v>
      </c>
    </row>
    <row r="34" spans="1:9" ht="16.5" customHeight="1">
      <c r="A34" s="48" t="s">
        <v>138</v>
      </c>
      <c r="B34" s="80"/>
      <c r="C34" s="78">
        <f>C32+C18</f>
        <v>1036.3880405999998</v>
      </c>
      <c r="D34" s="77"/>
      <c r="E34" s="77"/>
      <c r="F34" s="78">
        <f>F32+F18</f>
        <v>764.8385265999999</v>
      </c>
      <c r="G34" s="77"/>
      <c r="H34" s="77"/>
      <c r="I34" s="78">
        <f>C34+F34</f>
        <v>1801.2265671999999</v>
      </c>
    </row>
    <row r="35" spans="1:9" ht="25.5" customHeight="1">
      <c r="A35" s="49"/>
      <c r="B35" s="46"/>
      <c r="C35" s="98"/>
      <c r="D35" s="46"/>
      <c r="E35" s="46"/>
      <c r="F35" s="98"/>
      <c r="G35" s="46"/>
      <c r="H35" s="46"/>
      <c r="I35" s="98"/>
    </row>
    <row r="36" spans="1:9" ht="45.75" customHeight="1">
      <c r="A36" s="128" t="s">
        <v>169</v>
      </c>
      <c r="B36" s="128"/>
      <c r="C36" s="128"/>
      <c r="D36" s="128"/>
      <c r="E36" s="128"/>
      <c r="F36" s="128"/>
      <c r="G36" s="128"/>
      <c r="H36" s="128"/>
      <c r="I36" s="128"/>
    </row>
    <row r="37" ht="12.75">
      <c r="C37" s="83"/>
    </row>
  </sheetData>
  <sheetProtection/>
  <mergeCells count="4">
    <mergeCell ref="A1:I1"/>
    <mergeCell ref="A3:I3"/>
    <mergeCell ref="H4:I4"/>
    <mergeCell ref="A36:I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2011-10-24T11:01:09Z</cp:lastPrinted>
  <dcterms:created xsi:type="dcterms:W3CDTF">2001-10-25T09:10:40Z</dcterms:created>
  <dcterms:modified xsi:type="dcterms:W3CDTF">2011-10-24T11:01:16Z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