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15" windowWidth="9330" windowHeight="12870" tabRatio="841" activeTab="0"/>
  </bookViews>
  <sheets>
    <sheet name="3.1a, 3.1b" sheetId="1" r:id="rId1"/>
    <sheet name="3.2" sheetId="2" r:id="rId2"/>
    <sheet name="3.3a" sheetId="3" r:id="rId3"/>
    <sheet name="3.3b,3.3c" sheetId="4" r:id="rId4"/>
    <sheet name="3.4a" sheetId="5" r:id="rId5"/>
    <sheet name="3.4b" sheetId="6" r:id="rId6"/>
    <sheet name="3.4c" sheetId="7" r:id="rId7"/>
    <sheet name="3.5a" sheetId="8" r:id="rId8"/>
    <sheet name="3.5b" sheetId="9" r:id="rId9"/>
    <sheet name="3.5c" sheetId="10" r:id="rId10"/>
    <sheet name="3.6a" sheetId="11" r:id="rId11"/>
    <sheet name="3.6b" sheetId="12" r:id="rId12"/>
    <sheet name="3.6c" sheetId="13" r:id="rId13"/>
    <sheet name="3.7" sheetId="14" r:id="rId14"/>
    <sheet name="3.8a" sheetId="15" r:id="rId15"/>
    <sheet name="3.8b" sheetId="16" r:id="rId16"/>
    <sheet name="3.8c" sheetId="17" r:id="rId17"/>
    <sheet name="3.9,3.10" sheetId="18" r:id="rId18"/>
    <sheet name="3.11a" sheetId="19" r:id="rId19"/>
    <sheet name="3.11b" sheetId="20" r:id="rId20"/>
  </sheets>
  <definedNames/>
  <calcPr fullCalcOnLoad="1"/>
</workbook>
</file>

<file path=xl/sharedStrings.xml><?xml version="1.0" encoding="utf-8"?>
<sst xmlns="http://schemas.openxmlformats.org/spreadsheetml/2006/main" count="951" uniqueCount="242">
  <si>
    <t>Termin</t>
  </si>
  <si>
    <t>Maximalt studiemedelsbelopp, kr</t>
  </si>
  <si>
    <t>Studiebidragets
andel av totala 
beloppet i %</t>
  </si>
  <si>
    <t>Studiebidrag</t>
  </si>
  <si>
    <t>Totalt</t>
  </si>
  <si>
    <t>Grundskolenivå</t>
  </si>
  <si>
    <t>Gymnasienivå</t>
  </si>
  <si>
    <t>Eftergymnasial nivå</t>
  </si>
  <si>
    <t xml:space="preserve">Komvux/
Folkhög-
skola
</t>
  </si>
  <si>
    <t xml:space="preserve">Komvux
</t>
  </si>
  <si>
    <t xml:space="preserve">Forskar-
utbildning
</t>
  </si>
  <si>
    <t>Heltid</t>
  </si>
  <si>
    <t xml:space="preserve">Män </t>
  </si>
  <si>
    <t>Kvinnor</t>
  </si>
  <si>
    <t>Deltid</t>
  </si>
  <si>
    <t>Män</t>
  </si>
  <si>
    <t xml:space="preserve">Folkhög-
skola
 </t>
  </si>
  <si>
    <t>obetalda avgifter</t>
  </si>
  <si>
    <t>obetalda återkrav</t>
  </si>
  <si>
    <t>för hög inkomst</t>
  </si>
  <si>
    <t>Special-
pedagogisk
examen/
påbyggnad</t>
  </si>
  <si>
    <t>Stockholm</t>
  </si>
  <si>
    <t>Hela riket</t>
  </si>
  <si>
    <t>Folkhögskola</t>
  </si>
  <si>
    <t>Komvux</t>
  </si>
  <si>
    <t>År</t>
  </si>
  <si>
    <t>Gymnasieskola</t>
  </si>
  <si>
    <t>KY-utbildning</t>
  </si>
  <si>
    <t>Övriga</t>
  </si>
  <si>
    <t>Studie-
bidrag</t>
  </si>
  <si>
    <t>Merkost-
nadslån</t>
  </si>
  <si>
    <t xml:space="preserve">Grundlån
</t>
  </si>
  <si>
    <t>Hel- och deltid</t>
  </si>
  <si>
    <t>Totalt antal</t>
  </si>
  <si>
    <t>Totalt
efter-
gymnasial
nivå</t>
  </si>
  <si>
    <t xml:space="preserve">Antal </t>
  </si>
  <si>
    <t xml:space="preserve">Totalt </t>
  </si>
  <si>
    <t>Kvinnor
och män</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</si>
  <si>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</si>
  <si>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</si>
  <si>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</si>
  <si>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</si>
  <si>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</si>
  <si>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</si>
  <si>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</si>
  <si>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</si>
  <si>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</si>
  <si>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</si>
  <si>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Grund-
skolenivå</t>
  </si>
  <si>
    <t xml:space="preserve">Gymnasienivå
</t>
  </si>
  <si>
    <t xml:space="preserve">Eftergymnasial nivå
</t>
  </si>
  <si>
    <t xml:space="preserve"> Eftergymnasial nivå
</t>
  </si>
  <si>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</si>
  <si>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</si>
  <si>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</si>
  <si>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</si>
  <si>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</si>
  <si>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</si>
  <si>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</si>
  <si>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</si>
  <si>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</si>
  <si>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</si>
  <si>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</si>
  <si>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</si>
  <si>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</si>
  <si>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</si>
  <si>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</si>
  <si>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</si>
  <si>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</si>
  <si>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</si>
  <si>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</si>
  <si>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</si>
  <si>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</si>
  <si>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</si>
  <si>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</si>
  <si>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</si>
  <si>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</si>
  <si>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</si>
  <si>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</si>
  <si>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</si>
  <si>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</si>
  <si>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</si>
  <si>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</si>
  <si>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</si>
  <si>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3                Studiemedel</t>
  </si>
  <si>
    <t>Kön/bidragsnivå</t>
  </si>
  <si>
    <t>Grundlån</t>
  </si>
  <si>
    <t>Merkostnadslån</t>
  </si>
  <si>
    <t>Tilläggslån</t>
  </si>
  <si>
    <t>Gymnasie-
nivå</t>
  </si>
  <si>
    <t>Grundskole-
nivå</t>
  </si>
  <si>
    <t xml:space="preserve">Totalt
</t>
  </si>
  <si>
    <t xml:space="preserve">
Komvux/
Folkhög-
skola
</t>
  </si>
  <si>
    <t xml:space="preserve">Folkhög-
skola
</t>
  </si>
  <si>
    <t>Eftergym-
nasial nivå</t>
  </si>
  <si>
    <r>
      <t xml:space="preserve">Studietakt
</t>
    </r>
    <r>
      <rPr>
        <sz val="8"/>
        <rFont val="Arial"/>
        <family val="2"/>
      </rPr>
      <t>Kön</t>
    </r>
  </si>
  <si>
    <t xml:space="preserve">
</t>
  </si>
  <si>
    <t>Nivå</t>
  </si>
  <si>
    <t xml:space="preserve">Skolform
</t>
  </si>
  <si>
    <t xml:space="preserve">
Skolform
</t>
  </si>
  <si>
    <t>Studietakt</t>
  </si>
  <si>
    <t xml:space="preserve">Kön
</t>
  </si>
  <si>
    <t>Kön</t>
  </si>
  <si>
    <t>Studietakt
Kön</t>
  </si>
  <si>
    <t xml:space="preserve">Avslagsgrund
</t>
  </si>
  <si>
    <t xml:space="preserve">                  Financial student aid</t>
  </si>
  <si>
    <t>Utbetalda belopp, mnkr</t>
  </si>
  <si>
    <t>Kompletterande utbildning</t>
  </si>
  <si>
    <t>Antal kvinnor</t>
  </si>
  <si>
    <t>Antal män</t>
  </si>
  <si>
    <t>Generell bidragsnivå</t>
  </si>
  <si>
    <t>Högre bidragsnivå</t>
  </si>
  <si>
    <t>Andra halvåret</t>
  </si>
  <si>
    <t>Första halvåret</t>
  </si>
  <si>
    <t>Första och andra halvåret</t>
  </si>
  <si>
    <t>kr</t>
  </si>
  <si>
    <t>Efter-
gymnasial nivå</t>
  </si>
  <si>
    <t>Tillläggsbidrag</t>
  </si>
  <si>
    <t>Tilläggs-bidrag</t>
  </si>
  <si>
    <t>54-årsregeln</t>
  </si>
  <si>
    <t xml:space="preserve">          </t>
  </si>
  <si>
    <t>Utbildningsnivå
Antal barn</t>
  </si>
  <si>
    <t>Totalt belopp</t>
  </si>
  <si>
    <t xml:space="preserve">                       Price base amount and maximum amount of financial student aid 
                       by a period of 20 weeks, basic grant      </t>
  </si>
  <si>
    <t>Tabell 3.1b    Prisbasbelopp samt maximalt studiemedelsbelopp för studieperiod 
                       om 20 veckor med högre studiebidrag</t>
  </si>
  <si>
    <t xml:space="preserve">                       Price base amount and maximum amount of financial student aid 
                       by a period of 20 weeks, higher grant                </t>
  </si>
  <si>
    <t>Totalt
grundskole-/
gymnasie-
nivå</t>
  </si>
  <si>
    <t xml:space="preserve">Flickor
</t>
  </si>
  <si>
    <t xml:space="preserve">Pojkar
</t>
  </si>
  <si>
    <t>Uppgift 
saknas</t>
  </si>
  <si>
    <t xml:space="preserve">  1 barn</t>
  </si>
  <si>
    <t xml:space="preserve">  2 barn</t>
  </si>
  <si>
    <t xml:space="preserve">  3 barn</t>
  </si>
  <si>
    <t xml:space="preserve">  4 barn eller fler </t>
  </si>
  <si>
    <t>längsta tid gr-nivå</t>
  </si>
  <si>
    <t>"</t>
  </si>
  <si>
    <r>
      <t>Prisbasbelopp</t>
    </r>
    <r>
      <rPr>
        <vertAlign val="superscript"/>
        <sz val="8.5"/>
        <rFont val="Arial"/>
        <family val="2"/>
      </rPr>
      <t xml:space="preserve">1
</t>
    </r>
    <r>
      <rPr>
        <sz val="8.5"/>
        <rFont val="Arial"/>
        <family val="2"/>
      </rPr>
      <t xml:space="preserve">kr
</t>
    </r>
  </si>
  <si>
    <r>
      <t>Studielån</t>
    </r>
    <r>
      <rPr>
        <vertAlign val="superscript"/>
        <sz val="8.5"/>
        <rFont val="Arial"/>
        <family val="2"/>
      </rPr>
      <t>2</t>
    </r>
  </si>
  <si>
    <r>
      <t xml:space="preserve">
Prisbasbelopp</t>
    </r>
    <r>
      <rPr>
        <vertAlign val="superscript"/>
        <sz val="8.5"/>
        <rFont val="Arial"/>
        <family val="2"/>
      </rPr>
      <t>1</t>
    </r>
    <r>
      <rPr>
        <sz val="8.5"/>
        <rFont val="Arial"/>
        <family val="2"/>
      </rPr>
      <t xml:space="preserve"> 
kr</t>
    </r>
  </si>
  <si>
    <r>
      <t>Totalt</t>
    </r>
    <r>
      <rPr>
        <b/>
        <vertAlign val="superscript"/>
        <sz val="8.5"/>
        <rFont val="Arial"/>
        <family val="2"/>
      </rPr>
      <t>2</t>
    </r>
  </si>
  <si>
    <t xml:space="preserve">1   Exklusive utlandsutbildningar.
2   Nettoräknat antal. Studerande som har läst med olika bidragsnivåer under tidsperioden har räknats endast en gång. </t>
  </si>
  <si>
    <r>
      <t>Totalt</t>
    </r>
    <r>
      <rPr>
        <b/>
        <vertAlign val="superscript"/>
        <sz val="8"/>
        <rFont val="Arial"/>
        <family val="2"/>
      </rPr>
      <t>3</t>
    </r>
  </si>
  <si>
    <t>Universitet och högskola</t>
  </si>
  <si>
    <r>
      <t>Övriga</t>
    </r>
    <r>
      <rPr>
        <vertAlign val="superscript"/>
        <sz val="8.5"/>
        <rFont val="Arial"/>
        <family val="2"/>
      </rPr>
      <t>3</t>
    </r>
    <r>
      <rPr>
        <sz val="8.5"/>
        <rFont val="Arial"/>
        <family val="2"/>
      </rPr>
      <t xml:space="preserve">
</t>
    </r>
  </si>
  <si>
    <r>
      <t xml:space="preserve">
Övriga</t>
    </r>
    <r>
      <rPr>
        <vertAlign val="superscript"/>
        <sz val="8.5"/>
        <rFont val="Arial"/>
        <family val="2"/>
      </rPr>
      <t xml:space="preserve">3
</t>
    </r>
    <r>
      <rPr>
        <sz val="8.5"/>
        <rFont val="Arial"/>
        <family val="2"/>
      </rPr>
      <t xml:space="preserve">
</t>
    </r>
  </si>
  <si>
    <r>
      <t>Totalt antal som 
fått avslag</t>
    </r>
    <r>
      <rPr>
        <b/>
        <vertAlign val="superscript"/>
        <sz val="8.5"/>
        <rFont val="Arial"/>
        <family val="2"/>
      </rPr>
      <t>4</t>
    </r>
  </si>
  <si>
    <r>
      <t>varav med följande 
avslagsmotivering</t>
    </r>
    <r>
      <rPr>
        <vertAlign val="superscript"/>
        <sz val="8.5"/>
        <rFont val="Arial"/>
        <family val="2"/>
      </rPr>
      <t>5, 6</t>
    </r>
  </si>
  <si>
    <t>Örebro län</t>
  </si>
  <si>
    <t>1   Avser län där den studerande är folkbokförd.
2   Inklusive vissa gymnasiala utbildningar med annan huvudman än kommun eller landsting samt basåret 
     vid högskola och universitet.</t>
  </si>
  <si>
    <r>
      <t>Gymnasienivå</t>
    </r>
    <r>
      <rPr>
        <vertAlign val="superscript"/>
        <sz val="8.5"/>
        <rFont val="Arial"/>
        <family val="2"/>
      </rPr>
      <t>2</t>
    </r>
  </si>
  <si>
    <t>1   Avser län där den studerande är folkbokförd.
2   Inklusive vissa gymnasiala utbildningar med annan huvudman än kommun eller landsting 
     samt basåret vid högskola och universitet.</t>
  </si>
  <si>
    <t>1   Avser län där den studerande är folkbokförd.
2   Inklusive vissa gymnasiala utbildningar med annan huvudman än kommun eller landsting.</t>
  </si>
  <si>
    <t>1   Exklusive utlandsutbildningar.</t>
  </si>
  <si>
    <r>
      <t>Totalt</t>
    </r>
    <r>
      <rPr>
        <b/>
        <vertAlign val="superscript"/>
        <sz val="8"/>
        <rFont val="Arial"/>
        <family val="2"/>
      </rPr>
      <t>2</t>
    </r>
  </si>
  <si>
    <t>Varav med enbart 
studiebidrag</t>
  </si>
  <si>
    <r>
      <t xml:space="preserve">
Gymnasie-
skola 
m.m.</t>
    </r>
    <r>
      <rPr>
        <vertAlign val="superscript"/>
        <sz val="8.5"/>
        <rFont val="Arial"/>
        <family val="2"/>
      </rPr>
      <t>2</t>
    </r>
    <r>
      <rPr>
        <sz val="8.5"/>
        <rFont val="Arial"/>
        <family val="2"/>
      </rPr>
      <t xml:space="preserve">
</t>
    </r>
  </si>
  <si>
    <r>
      <t>Gymnasie-
skola
m.m.</t>
    </r>
    <r>
      <rPr>
        <vertAlign val="superscript"/>
        <sz val="8.5"/>
        <rFont val="Arial"/>
        <family val="2"/>
      </rPr>
      <t>2</t>
    </r>
    <r>
      <rPr>
        <sz val="8.5"/>
        <rFont val="Arial"/>
        <family val="2"/>
      </rPr>
      <t xml:space="preserve">
</t>
    </r>
  </si>
  <si>
    <t>42 800</t>
  </si>
  <si>
    <r>
      <t>Övriga</t>
    </r>
    <r>
      <rPr>
        <vertAlign val="superscript"/>
        <sz val="8"/>
        <rFont val="Arial"/>
        <family val="2"/>
      </rPr>
      <t>4</t>
    </r>
  </si>
  <si>
    <t>1   Exklusive utlandsutbildningar. 
2   Tabellen har sekretessgranskats, vilket innebär att enskilda celler med antal mindre än 3 har ersatts med " och att summeringar 
     har justerats.
3   Nettoräknat antal. Studerande som har läst på olika utbildningsnivåer under läsåret har räknats endast en gång.
4   I skolform "Övriga" ingår eftergymnasial utbildning vid vissa trafikflygarutbildningar, teologiska utbildningar, polisutbildningar
     med mera. Även enstaka personer där uppgift om skolform saknas ingår i denna grupp.</t>
  </si>
  <si>
    <t xml:space="preserve">                       Number of students receiving financial student aid and total expenditure,
                       by sex, level of grant and type of aid, 2008/09 </t>
  </si>
  <si>
    <t xml:space="preserve">                        Number of students receiving financial student aid, by sex, 
                        type of aid, type of school and level of education, 2008/09</t>
  </si>
  <si>
    <t xml:space="preserve">                       Number of students receiving basic grant, by sex, type of aid, type of school and level 
                       of education, 2008/09</t>
  </si>
  <si>
    <t xml:space="preserve">1   Exklusive utlandsutbildningar. 
2   Tabellen har sekretessgranskats, vilket innebär att enskilda celler med antal mindre än 3 har ersatts med " och att summeringar 
     har justerats.
3   Nettoräknat antal. Studerande som har läst på olika utbildningsnivåer under läsåret har räknats endast en gång.
4   I skolform "Övriga" ingår eftergymnasial utbildning vid vissa trafikflygarutbildningar, teologiska utbildningar, polisutbildningar med
     mera. Även enstaka personer där uppgift om skolform saknas ingår i denna grupp. </t>
  </si>
  <si>
    <t xml:space="preserve">                       Number of students receiving financial student aid and students receiving only the 
                       grant element of student aid, by study tempo, sex and level of education, 2008/09</t>
  </si>
  <si>
    <t xml:space="preserve">                       Number of students receiving basic grant and students receiving only the grant element 
                       of student aid, by study tempo, sex and level of education, 2008/09</t>
  </si>
  <si>
    <t xml:space="preserve">                       Number of students receiving higher grant and students receiving only the grant 
                       element of student aid, by study tempo, sex and level of education, 2008/09</t>
  </si>
  <si>
    <t xml:space="preserve">Ålder
2008-12-31
</t>
  </si>
  <si>
    <t xml:space="preserve">                       Relative share of students per age-group receiving higher grant, by age, sex, level of 
                       education and type of school, per cent, 2008/09</t>
  </si>
  <si>
    <t xml:space="preserve">                       Number of students receiving reduced financial student aid 
                       due to reported income, by level of education, study tempo 
                       and sex, 2008/09</t>
  </si>
  <si>
    <t>Höstterminen 2008</t>
  </si>
  <si>
    <t>Vårterminen 2009</t>
  </si>
  <si>
    <t xml:space="preserve">                       Number of students receiving financial student aid for studies at compulsory 
                       school level and at upper secondary school level, by sex and county, 2008/09</t>
  </si>
  <si>
    <t xml:space="preserve">                       Number of students receiving basic grant for studies at compulsory school level 
                       and at upper secondary school level, by sex and county, 2008/09</t>
  </si>
  <si>
    <t xml:space="preserve">                       Number of students receiving higher grant at compulsory school level and at upper 
                       secondary school level, by sex and county, 2008/09</t>
  </si>
  <si>
    <t>Ålder 2008-12-31</t>
  </si>
  <si>
    <t xml:space="preserve">Ålder 2008-12-31
</t>
  </si>
  <si>
    <t xml:space="preserve">                          Number of students receiving financial student aid and 
                          extra child allowance, by sex, level of education and 
                          number of children, 2008/09</t>
  </si>
  <si>
    <t xml:space="preserve">                          Disbursed amount of extra child allowance, by sex, level of 
                          education and number of children, SEK million, 2008/09 </t>
  </si>
  <si>
    <t xml:space="preserve">1   Exklusive utlandsutbildningar.
2   Nettoräknat antal. Studerande som har läst på olika nivåer
     under tidsperioden har räknats endast en gång. </t>
  </si>
  <si>
    <t xml:space="preserve">Tabell 3.1a    Prisbasbelopp samt maximalt studiemedelsbelopp för studieperiod
                      om 20 veckor med generellt studiebidrag </t>
  </si>
  <si>
    <t xml:space="preserve">                       Number of students receiving higher grant, by sex, type of aid, type of school and 
                       level of education, 2008/09 </t>
  </si>
  <si>
    <t xml:space="preserve">                        Number of students receiving financial student aid and extra 
                        child allowance, by sex and age, 2008/09</t>
  </si>
  <si>
    <r>
      <t xml:space="preserve">                         Number of children with parents who receive financial student aid</t>
    </r>
    <r>
      <rPr>
        <sz val="10"/>
        <rFont val="Arial"/>
        <family val="2"/>
      </rPr>
      <t xml:space="preserve"> 
                         </t>
    </r>
    <r>
      <rPr>
        <sz val="10"/>
        <rFont val="Arial"/>
        <family val="0"/>
      </rPr>
      <t>and extra child allowance, by sex and age, 2008/09</t>
    </r>
  </si>
  <si>
    <t>1   Exklusive utlandsutbildningar.
2   Inklusive vissa gymnasiala utbildningar med annan huvudman än kommun och landsting samt basåret vid 
     högskola eller universitet. 
3   Andra eftergymnasiala utbildningar än högskoleutbildningar.</t>
  </si>
  <si>
    <t xml:space="preserve">1   Beräkningen av studiemedel grundas på prisbasbeloppet enligt lagen (1962:381) om allmän försäkring.
2   Avser grundlån. Under vissa omständigheter är det dessutom möjligt att få merkostnadslån 
      samt sedan det andra halvåret 2001 tilläggslån. </t>
  </si>
  <si>
    <r>
      <t>00</t>
    </r>
    <r>
      <rPr>
        <sz val="8.5"/>
        <rFont val="Arial"/>
        <family val="2"/>
      </rPr>
      <t>–19 år</t>
    </r>
  </si>
  <si>
    <t>20–24 år</t>
  </si>
  <si>
    <t>25–29 år</t>
  </si>
  <si>
    <t>30–34 år</t>
  </si>
  <si>
    <t>35–39 år</t>
  </si>
  <si>
    <t>40–44 år</t>
  </si>
  <si>
    <t>45–49 år</t>
  </si>
  <si>
    <t>50–54 år</t>
  </si>
  <si>
    <t>55 år–</t>
  </si>
  <si>
    <t>1   Exklusive utlandsstuderande.
2   Redovisningen gäller de beslut om reducering som görs utifrån den inkomst som 
      den studerande har uppgett. Det är de uppgifter som ligger till grund vid prövning och utbetalning. 
      Den efterkontroll som görs mot Skatteverkets taxeringsregister finns inte med i tabellen.</t>
  </si>
  <si>
    <t>1   Exklusive utlandsstuderande.
2   Redovisningen gäller de beslut om reducering som görs utifrån den inkomst som 
     den studerande har uppgett. Det är de uppgifter som ligger till grund vid prövning och 
     utbetalning. Den efterkontroll som görs mot Skatteverkets taxeringsregister finns inte 
     med i tabellen.</t>
  </si>
  <si>
    <t xml:space="preserve">                       Number of students with the basic grant receiving reduced 
                       financial student aid due to reported income, by level of 
                       education, study tempo and sex, 2008/09</t>
  </si>
  <si>
    <t xml:space="preserve">                       Number of students with the higher grant receiving reduced 
                       financial student aid due to reported income, by level of education, 
                       study tempo and sex, 2008/09</t>
  </si>
  <si>
    <r>
      <t>00</t>
    </r>
    <r>
      <rPr>
        <sz val="8"/>
        <rFont val="Arial"/>
        <family val="2"/>
      </rPr>
      <t>–19 år</t>
    </r>
  </si>
  <si>
    <t xml:space="preserve">50 år– </t>
  </si>
  <si>
    <r>
      <t>0</t>
    </r>
    <r>
      <rPr>
        <sz val="8.5"/>
        <rFont val="Arial"/>
        <family val="2"/>
      </rPr>
      <t>0–4  år</t>
    </r>
  </si>
  <si>
    <r>
      <t>0</t>
    </r>
    <r>
      <rPr>
        <sz val="8.5"/>
        <rFont val="Arial"/>
        <family val="2"/>
      </rPr>
      <t>5–9 år</t>
    </r>
  </si>
  <si>
    <t>10–14 år</t>
  </si>
  <si>
    <t>15–18 år</t>
  </si>
  <si>
    <r>
      <t>Tabell 3.10      Antal barn vars föräldrar fått studiemedel och tilläggsbidrag, 
                        fördelat på kön och ålder, 2008/09</t>
    </r>
    <r>
      <rPr>
        <b/>
        <vertAlign val="superscript"/>
        <sz val="10"/>
        <rFont val="Arial"/>
        <family val="2"/>
      </rPr>
      <t>1</t>
    </r>
  </si>
  <si>
    <r>
      <t>20–24 år</t>
    </r>
    <r>
      <rPr>
        <vertAlign val="superscript"/>
        <sz val="8.5"/>
        <rFont val="Arial"/>
        <family val="2"/>
      </rPr>
      <t>3</t>
    </r>
  </si>
  <si>
    <r>
      <t>Gymnasie-
skola
m.m.</t>
    </r>
    <r>
      <rPr>
        <vertAlign val="superscript"/>
        <sz val="8.5"/>
        <rFont val="Arial"/>
        <family val="2"/>
      </rPr>
      <t>3</t>
    </r>
    <r>
      <rPr>
        <sz val="8.5"/>
        <rFont val="Arial"/>
        <family val="2"/>
      </rPr>
      <t xml:space="preserve">
</t>
    </r>
  </si>
  <si>
    <t>1   Exklusive utlandsutbildningar.
2   Tabellen har sekretessgranskats, vilket innebär att enskilda celler med antal färre än 3 har ersatts med " och att summeringar 
     har justerats.
3   Inklusive vissa gymnasiala utbildningar med annan huvudman än kommun och landsting samt basåret vid högskola eller universitet. 
4   Andra eftergymnasiala utbildningar än högskoleutbildningar.</t>
  </si>
  <si>
    <r>
      <t>Övriga</t>
    </r>
    <r>
      <rPr>
        <vertAlign val="superscript"/>
        <sz val="8.5"/>
        <rFont val="Arial"/>
        <family val="2"/>
      </rPr>
      <t>4</t>
    </r>
    <r>
      <rPr>
        <sz val="8.5"/>
        <rFont val="Arial"/>
        <family val="2"/>
      </rPr>
      <t xml:space="preserve">
</t>
    </r>
  </si>
  <si>
    <t>1   Det högre bidraget kan endast erhållas för studier i Sverige.
2   Inklusive vissa gymnasiala utbildningar med annan huvudman än kommun och landsting.                                                                                                                                                                                                                                                                                           3   Den åldersfördelning som redovisas avser åldern vid årets slut 2008. Studiemedel med det högre bidraget 
      kan beviljas tidigast från och med ingången av det kalenderår då den studerande fyller 25 år.
      I åldersintervallet 20–24 år återfinns personer som fyllde 25 år under 2009 och som påbörjade 
      sina studier under det första kalenderhalvåret 2009.</t>
  </si>
  <si>
    <t xml:space="preserve">                       Relative share of students per age-group receiving basic grant, by age, sex, level of 
                       education and type of school, per cent, 2008/09 </t>
  </si>
  <si>
    <t xml:space="preserve">                       Relative share of students per age-group receiving financial student aid, by age, sex, 
                       level of education and type of school, per cent, 2008/09 </t>
  </si>
  <si>
    <t>1   Det högre bidraget kan endast erhållas för studier i Sverige.
2   Tabellen har sekretessgranskats, vilket innebär att enskilda celler med antal mindre än 3 har ersatts med " 
     och att summeringar har justerats.
3   Nettoräknat antal. Studerande som har läst på olika utbildningsnivåer under läsåret har räknats endast en gång.</t>
  </si>
  <si>
    <t xml:space="preserve">1   Det högre bidraget kan endast erhållas för studier i Sverige.
2   Tabellen har sekretessgranskats, vilket innebär att enskilda celler med antal färre än 3 har 
     ersatts med " och att summeringar har justerats.
3   Inklusive vissa gymnasiala utbildningar med annan huvudman än kommun och landsting. </t>
  </si>
  <si>
    <t xml:space="preserve">                     Number of persons with rejected applications for financial student aid, by level of 
                     education, type of school, sex and grounds given for rejection, 2008/09</t>
  </si>
  <si>
    <t xml:space="preserve">
1   Det högre bidraget kan endast erhållas för studier i Sverige.
2   Tabellen har sekretessgranskats, vilket innebär att enskilda celler med antal mindre än 3 har 
     ersatts med " och att summeringar har justerats.
3   Redovisningen gäller de beslut om reducering som görs utifrån den inkomst som 
     den studerande har uppgett. Det är de uppgifter som ligger till grund vid prövning och
     utbetalning.  Den efterkontroll som görs mot Skatteverkets taxeringsregister finns inte 
     med i tabellen.</t>
  </si>
  <si>
    <t>1   Exklusive utlandsutbildningar.
2   Inklusive vissa gymnasiala utbildningar med annan huvudman än kommun och landsting samt basåret vid högskola eller 
     universitet.
3   Andra eftergymnasiala utbildningar än högskoleutbildningar. Forskarutbildningens 45 personer ingår i denna grupp.</t>
  </si>
  <si>
    <t>1   Beräkningen av studiemedel grundas på prisbasbeloppet enligt lagen (1962:381) om allmän försäkring.
2   Avser grundlån. Under vissa omständigheter är det dessutom möjligt att få merkostnadslån 
     samt sedan det andra halvåret 2001 tilläggslån.</t>
  </si>
  <si>
    <t>1   Exklusive utlandsutbildningar.
2   Inklusive vissa gymnasiala utbildningar med annan huvudman än kommun och landsting samt basåret vid högskola eller 
     universitet.
3   Andra eftergymnasiala utbildningar än högskoleutbildningar, inklusive forskarutbildning.</t>
  </si>
  <si>
    <r>
      <t xml:space="preserve">Tabell 3.2     Antal studerande som fått studiemedel samt utbetalda belopp, fördelat på kön, 
                      bidragsnivå och typ av studiestöd, 2008/09 </t>
    </r>
    <r>
      <rPr>
        <b/>
        <vertAlign val="superscript"/>
        <sz val="10"/>
        <rFont val="Arial"/>
        <family val="2"/>
      </rPr>
      <t>1</t>
    </r>
  </si>
  <si>
    <r>
      <t xml:space="preserve">Tabell 3.3a     Antal studerande som fått studiemedel, fördelat på kön, typ av studiestöd, 
                        skolform och utbildningsnivå, 2008/09 </t>
    </r>
    <r>
      <rPr>
        <b/>
        <vertAlign val="superscript"/>
        <sz val="10"/>
        <rFont val="Arial"/>
        <family val="2"/>
      </rPr>
      <t>1, 2</t>
    </r>
  </si>
  <si>
    <r>
      <t xml:space="preserve">Tabell 3.3b    Antal studerande som fått studiemedel med generellt bidrag, fördelat på 
                       kön, typ av studiestöd, skolform och utbildningsnivå, 2008/09 </t>
    </r>
    <r>
      <rPr>
        <b/>
        <vertAlign val="superscript"/>
        <sz val="10"/>
        <rFont val="Arial"/>
        <family val="2"/>
      </rPr>
      <t>1, 2</t>
    </r>
  </si>
  <si>
    <r>
      <t>Tabell 3.3c    Antal studerande som fått studiemedel med högre bidrag</t>
    </r>
    <r>
      <rPr>
        <b/>
        <vertAlign val="superscript"/>
        <sz val="10"/>
        <rFont val="Arial"/>
        <family val="2"/>
      </rPr>
      <t>1</t>
    </r>
    <r>
      <rPr>
        <b/>
        <sz val="10"/>
        <rFont val="Arial"/>
        <family val="2"/>
      </rPr>
      <t xml:space="preserve">, fördelat 
                      på kön, typ av studiestöd, skolform och utbildningsnivå, 2008/09 </t>
    </r>
    <r>
      <rPr>
        <b/>
        <vertAlign val="superscript"/>
        <sz val="10"/>
        <rFont val="Arial"/>
        <family val="2"/>
      </rPr>
      <t>2</t>
    </r>
  </si>
  <si>
    <r>
      <t xml:space="preserve">Tabell 3.4a    Antal studerande som fått studiemedel samt studerande med enbart 
                      studiebidrag, fördelat på studietakt, kön och utbildningsnivå, 2008/09 </t>
    </r>
    <r>
      <rPr>
        <b/>
        <vertAlign val="superscript"/>
        <sz val="10"/>
        <rFont val="Arial"/>
        <family val="2"/>
      </rPr>
      <t>1</t>
    </r>
    <r>
      <rPr>
        <b/>
        <sz val="10"/>
        <rFont val="Arial"/>
        <family val="2"/>
      </rPr>
      <t xml:space="preserve">  </t>
    </r>
  </si>
  <si>
    <r>
      <t xml:space="preserve">Tabell 3.4b    Antal studerande som fått studiemedel med generellt bidrag samt 
                      studerande som fått enbart studiebidrag, fördelat på studietakt, kön 
                      och utbildningsnivå, 2008/09 </t>
    </r>
    <r>
      <rPr>
        <b/>
        <vertAlign val="superscript"/>
        <sz val="10"/>
        <rFont val="Arial"/>
        <family val="2"/>
      </rPr>
      <t>1, 2</t>
    </r>
    <r>
      <rPr>
        <b/>
        <sz val="10"/>
        <rFont val="Arial"/>
        <family val="2"/>
      </rPr>
      <t xml:space="preserve">  </t>
    </r>
  </si>
  <si>
    <r>
      <t xml:space="preserve">Tabell 3.4c    Antal studerande som fått studiemedel med högre bidrag </t>
    </r>
    <r>
      <rPr>
        <b/>
        <vertAlign val="superscript"/>
        <sz val="10"/>
        <rFont val="Arial"/>
        <family val="2"/>
      </rPr>
      <t>1</t>
    </r>
    <r>
      <rPr>
        <b/>
        <sz val="10"/>
        <rFont val="Arial"/>
        <family val="2"/>
      </rPr>
      <t xml:space="preserve"> </t>
    </r>
    <r>
      <rPr>
        <b/>
        <vertAlign val="superscript"/>
        <sz val="10"/>
        <rFont val="Arial"/>
        <family val="2"/>
      </rPr>
      <t xml:space="preserve"> </t>
    </r>
    <r>
      <rPr>
        <b/>
        <sz val="10"/>
        <rFont val="Arial"/>
        <family val="2"/>
      </rPr>
      <t xml:space="preserve">
                      samt studerande som fått enbart studiebidrag, fördelat på 
                      studietakt, kön och utbildningsnivå, 2008/09 </t>
    </r>
    <r>
      <rPr>
        <b/>
        <vertAlign val="superscript"/>
        <sz val="10"/>
        <rFont val="Arial"/>
        <family val="2"/>
      </rPr>
      <t>2</t>
    </r>
  </si>
  <si>
    <r>
      <t xml:space="preserve">Tabell 3.5a    Andel studerande per åldersgrupp som fått studiemedel, fördelat på ålder, kön, 
                      utbildningsnivå och skolform, procent, 2008/09 </t>
    </r>
    <r>
      <rPr>
        <b/>
        <vertAlign val="superscript"/>
        <sz val="10"/>
        <rFont val="Arial"/>
        <family val="2"/>
      </rPr>
      <t>1</t>
    </r>
    <r>
      <rPr>
        <b/>
        <sz val="10"/>
        <rFont val="Arial"/>
        <family val="2"/>
      </rPr>
      <t xml:space="preserve"> </t>
    </r>
  </si>
  <si>
    <r>
      <t xml:space="preserve">Tabell 3.5b    Andel studerande per åldersgrupp som fått studiemedel med generellt bidrag, 
                      fördelat på ålder, kön, utbildningsnivå och skolform, procent, 2008/09 </t>
    </r>
    <r>
      <rPr>
        <b/>
        <vertAlign val="superscript"/>
        <sz val="10"/>
        <rFont val="Arial"/>
        <family val="2"/>
      </rPr>
      <t>1</t>
    </r>
  </si>
  <si>
    <r>
      <t xml:space="preserve">Tabell 3.5c    Andel studerande per åldersgrupp som fått studiemedel med högre bidrag </t>
    </r>
    <r>
      <rPr>
        <b/>
        <vertAlign val="superscript"/>
        <sz val="10"/>
        <rFont val="Arial"/>
        <family val="2"/>
      </rPr>
      <t>1</t>
    </r>
    <r>
      <rPr>
        <b/>
        <sz val="10"/>
        <rFont val="Arial"/>
        <family val="2"/>
      </rPr>
      <t>, 
                      fördelat på ålder, kön, utbildningsnivå och skolform, procent, 2008/09</t>
    </r>
  </si>
  <si>
    <r>
      <t xml:space="preserve">Tabell 3.6a    Antal studerande som fått reducerade studiemedel  
                      på grund av meddelad inkomst, fördelat på utbild-
                      ningsnivå, studietakt och kön, 2008/09 </t>
    </r>
    <r>
      <rPr>
        <b/>
        <vertAlign val="superscript"/>
        <sz val="10"/>
        <rFont val="Arial"/>
        <family val="2"/>
      </rPr>
      <t>1, 2</t>
    </r>
    <r>
      <rPr>
        <b/>
        <sz val="10"/>
        <rFont val="Arial"/>
        <family val="2"/>
      </rPr>
      <t xml:space="preserve"> </t>
    </r>
  </si>
  <si>
    <r>
      <t xml:space="preserve">Tabell 3.6b    Antal studerande med generellt bidrag som fått reducerade
                      studiemedel på grund av meddelad inkomst, fördelat på 
                      utbildningsnivå, studietakt och kön, 2008/09 </t>
    </r>
    <r>
      <rPr>
        <b/>
        <vertAlign val="superscript"/>
        <sz val="10"/>
        <rFont val="Arial"/>
        <family val="2"/>
      </rPr>
      <t xml:space="preserve">1, 2 </t>
    </r>
  </si>
  <si>
    <r>
      <t xml:space="preserve">Tabell 3.6c    Antal studerande med högre bidrag </t>
    </r>
    <r>
      <rPr>
        <b/>
        <vertAlign val="superscript"/>
        <sz val="10"/>
        <rFont val="Arial"/>
        <family val="2"/>
      </rPr>
      <t>1</t>
    </r>
    <r>
      <rPr>
        <b/>
        <sz val="10"/>
        <rFont val="Arial"/>
        <family val="2"/>
      </rPr>
      <t xml:space="preserve"> som fått reducerade 
                      studiemedel på grund av meddelad inkomst, fördelat på 
                      utbildningsnivå, studietakt och kön, 2008/09</t>
    </r>
    <r>
      <rPr>
        <b/>
        <vertAlign val="superscript"/>
        <sz val="10"/>
        <rFont val="Arial"/>
        <family val="2"/>
      </rPr>
      <t xml:space="preserve"> 2, 3</t>
    </r>
    <r>
      <rPr>
        <b/>
        <sz val="10"/>
        <rFont val="Arial"/>
        <family val="2"/>
      </rPr>
      <t xml:space="preserve">  </t>
    </r>
  </si>
  <si>
    <r>
      <t xml:space="preserve">Tabell 3.7    Antal personer som fått avslag på ansökan om studiemedel, fördelat på 
                    utbildningsnivå, skolform, kön och avslagsgrund, 2008/09 </t>
    </r>
    <r>
      <rPr>
        <b/>
        <vertAlign val="superscript"/>
        <sz val="10"/>
        <rFont val="Arial"/>
        <family val="2"/>
      </rPr>
      <t>1</t>
    </r>
    <r>
      <rPr>
        <b/>
        <sz val="10"/>
        <rFont val="Arial"/>
        <family val="2"/>
      </rPr>
      <t xml:space="preserve">  </t>
    </r>
  </si>
  <si>
    <r>
      <t xml:space="preserve">Tabell 3.8a    Antal studerande som fått studiemedel för studier på grundskole- 
                      och gymnasienivå, fördelat på kön och län </t>
    </r>
    <r>
      <rPr>
        <b/>
        <vertAlign val="superscript"/>
        <sz val="10"/>
        <rFont val="Arial"/>
        <family val="2"/>
      </rPr>
      <t>1</t>
    </r>
    <r>
      <rPr>
        <b/>
        <sz val="10"/>
        <rFont val="Arial"/>
        <family val="2"/>
      </rPr>
      <t>, 2008/09</t>
    </r>
  </si>
  <si>
    <r>
      <t xml:space="preserve">Tabell 3.8b    Antal studerande som fått studiemedel med generellt bidrag för studier 
                      på grundskole- och gymnasienivå, fördelat på kön och län </t>
    </r>
    <r>
      <rPr>
        <b/>
        <vertAlign val="superscript"/>
        <sz val="10"/>
        <rFont val="Arial"/>
        <family val="2"/>
      </rPr>
      <t>1</t>
    </r>
    <r>
      <rPr>
        <b/>
        <sz val="10"/>
        <rFont val="Arial"/>
        <family val="2"/>
      </rPr>
      <t>, 2008/09</t>
    </r>
  </si>
  <si>
    <r>
      <t xml:space="preserve">Tabell 3.8c    Antal studerande som fått studiemedel med högre bidrag för studier 
                      på grundskole- och gymnasienivå, fördelat på kön och län </t>
    </r>
    <r>
      <rPr>
        <b/>
        <vertAlign val="superscript"/>
        <sz val="10"/>
        <rFont val="Arial"/>
        <family val="2"/>
      </rPr>
      <t>1</t>
    </r>
    <r>
      <rPr>
        <b/>
        <sz val="10"/>
        <rFont val="Arial"/>
        <family val="2"/>
      </rPr>
      <t>, 2008/09</t>
    </r>
  </si>
  <si>
    <r>
      <t xml:space="preserve">Tabell 3.9       Antal studerande med studiemedel som fått tilläggsbidrag, 
                       fördelat på kön och ålder, 2008/09 </t>
    </r>
    <r>
      <rPr>
        <b/>
        <vertAlign val="superscript"/>
        <sz val="10"/>
        <rFont val="Arial"/>
        <family val="2"/>
      </rPr>
      <t>1</t>
    </r>
  </si>
  <si>
    <r>
      <t xml:space="preserve">Tabell 3.11a     Antal studerande med studiemedel som fått tilläggsbidrag, 
                         fördelat på kön, utbildningsnivå och antal barn, 2008/09 </t>
    </r>
    <r>
      <rPr>
        <b/>
        <vertAlign val="superscript"/>
        <sz val="10"/>
        <rFont val="Arial"/>
        <family val="2"/>
      </rPr>
      <t>1</t>
    </r>
  </si>
  <si>
    <r>
      <t xml:space="preserve">Tabell 3.11b     Utbetalda belopp i tilläggsbidrag, fördelat på kön, 
                         utbildningsnivå och antal barn, mnkr, 2008/09 </t>
    </r>
    <r>
      <rPr>
        <b/>
        <vertAlign val="superscript"/>
        <sz val="10"/>
        <rFont val="Arial"/>
        <family val="2"/>
      </rPr>
      <t>1</t>
    </r>
  </si>
  <si>
    <t>1   Exklusive utlandsutbildningar.                                                                                                                                                                                                                                    
2   Inklusive vissa gymnasiala utbildningar med annan huvudman än kommun och landsting samt basåret vid högskola
      eller universitet.
3   Andra eftergymnasiala utbildningar än högskoleutbildningar.                                                                                                                                                                                       4   Redovisningen omfattar de avslagsbeslut där utbildningsnivån är känd.
5   En ansökan kan avslås på flera grunder. Här redovisas några av de vanligaste orsakerna till avslag. 
6   Tabellen har sekretessgranskats, vilket innebär att enskilda celler med antal mindre än 3 har ersatts med " 
      och att summeringar har justerats.
7   Uppgifterna för avslag på grund av studieresultat är korrigerade 2012-06-07</t>
  </si>
  <si>
    <r>
      <t>studieresultat</t>
    </r>
    <r>
      <rPr>
        <vertAlign val="superscript"/>
        <sz val="8.5"/>
        <rFont val="Arial"/>
        <family val="2"/>
      </rPr>
      <t>7</t>
    </r>
  </si>
</sst>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 numFmtId="167" formatCode="#,##0.000"/>
    <numFmt numFmtId="168" formatCode="0.0%"/>
  </numFmts>
  <fonts count="59">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val="single"/>
      <sz val="10"/>
      <color indexed="12"/>
      <name val="Arial"/>
      <family val="0"/>
    </font>
    <font>
      <u val="single"/>
      <sz val="10"/>
      <color indexed="20"/>
      <name val="Arial"/>
      <family val="0"/>
    </font>
    <font>
      <b/>
      <sz val="8"/>
      <color indexed="10"/>
      <name val="Arial"/>
      <family val="2"/>
    </font>
    <font>
      <b/>
      <vertAlign val="superscript"/>
      <sz val="8.5"/>
      <name val="Arial"/>
      <family val="2"/>
    </font>
    <font>
      <sz val="8"/>
      <color indexed="9"/>
      <name val="Arial"/>
      <family val="2"/>
    </font>
    <font>
      <sz val="8.5"/>
      <color indexed="12"/>
      <name val="Arial"/>
      <family val="2"/>
    </font>
    <font>
      <b/>
      <sz val="8.5"/>
      <color indexed="12"/>
      <name val="Arial"/>
      <family val="2"/>
    </font>
    <font>
      <vertAlign val="superscript"/>
      <sz val="8"/>
      <name val="Arial"/>
      <family val="2"/>
    </font>
    <font>
      <sz val="8.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cellStyleXfs>
  <cellXfs count="255">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0"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0" xfId="0" applyFont="1" applyBorder="1" applyAlignment="1">
      <alignment horizontal="left" indent="1"/>
    </xf>
    <xf numFmtId="0" fontId="3" fillId="0" borderId="10"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7"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2" fillId="0" borderId="0" xfId="0" applyFont="1" applyBorder="1" applyAlignment="1">
      <alignment wrapText="1"/>
    </xf>
    <xf numFmtId="0" fontId="8" fillId="0" borderId="0" xfId="0" applyFont="1" applyAlignment="1">
      <alignment wrapText="1"/>
    </xf>
    <xf numFmtId="0" fontId="8" fillId="0" borderId="11" xfId="0" applyFont="1" applyBorder="1" applyAlignment="1">
      <alignment wrapText="1"/>
    </xf>
    <xf numFmtId="0" fontId="0" fillId="0" borderId="0" xfId="0" applyBorder="1" applyAlignment="1">
      <alignment wrapText="1"/>
    </xf>
    <xf numFmtId="0" fontId="1"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8" fillId="0" borderId="0" xfId="0" applyFont="1" applyAlignment="1">
      <alignment/>
    </xf>
    <xf numFmtId="0" fontId="8" fillId="0" borderId="10" xfId="0" applyFont="1" applyBorder="1" applyAlignment="1">
      <alignment/>
    </xf>
    <xf numFmtId="0" fontId="2" fillId="0" borderId="0" xfId="0" applyFont="1" applyAlignment="1">
      <alignment/>
    </xf>
    <xf numFmtId="0" fontId="8" fillId="0" borderId="0" xfId="0" applyFont="1" applyAlignment="1">
      <alignment horizontal="left" indent="1"/>
    </xf>
    <xf numFmtId="0" fontId="8" fillId="0" borderId="10" xfId="0" applyFont="1" applyBorder="1" applyAlignment="1">
      <alignment horizontal="left" indent="1"/>
    </xf>
    <xf numFmtId="0" fontId="8" fillId="0" borderId="0" xfId="0" applyFont="1" applyAlignment="1">
      <alignment horizontal="left" wrapText="1" indent="1"/>
    </xf>
    <xf numFmtId="0" fontId="0" fillId="0" borderId="0" xfId="0" applyBorder="1" applyAlignment="1">
      <alignment horizontal="left"/>
    </xf>
    <xf numFmtId="0" fontId="8" fillId="0" borderId="10" xfId="0" applyFont="1" applyBorder="1" applyAlignment="1">
      <alignment wrapText="1"/>
    </xf>
    <xf numFmtId="0" fontId="8" fillId="0" borderId="0" xfId="0" applyFont="1" applyBorder="1" applyAlignment="1">
      <alignment/>
    </xf>
    <xf numFmtId="3" fontId="8" fillId="0" borderId="0" xfId="0" applyNumberFormat="1" applyFont="1" applyAlignment="1">
      <alignment horizontal="right"/>
    </xf>
    <xf numFmtId="3" fontId="8" fillId="0" borderId="0" xfId="0" applyNumberFormat="1" applyFont="1" applyAlignment="1">
      <alignment/>
    </xf>
    <xf numFmtId="3" fontId="8" fillId="0" borderId="0" xfId="0" applyNumberFormat="1" applyFont="1" applyBorder="1" applyAlignment="1">
      <alignment horizontal="right"/>
    </xf>
    <xf numFmtId="0" fontId="8" fillId="0" borderId="0" xfId="0" applyFont="1" applyBorder="1" applyAlignment="1">
      <alignment horizontal="left"/>
    </xf>
    <xf numFmtId="3" fontId="8" fillId="0" borderId="0" xfId="0" applyNumberFormat="1" applyFont="1" applyBorder="1" applyAlignment="1">
      <alignment/>
    </xf>
    <xf numFmtId="3" fontId="8" fillId="0" borderId="10" xfId="0" applyNumberFormat="1" applyFont="1" applyBorder="1" applyAlignment="1">
      <alignment/>
    </xf>
    <xf numFmtId="0" fontId="8" fillId="0" borderId="10" xfId="0" applyFont="1" applyBorder="1" applyAlignment="1">
      <alignment horizontal="right" wrapText="1"/>
    </xf>
    <xf numFmtId="0" fontId="9" fillId="0" borderId="0" xfId="0" applyFont="1" applyBorder="1" applyAlignment="1">
      <alignment/>
    </xf>
    <xf numFmtId="0" fontId="8" fillId="0" borderId="0" xfId="0" applyFont="1" applyBorder="1" applyAlignment="1">
      <alignment horizontal="left" indent="1"/>
    </xf>
    <xf numFmtId="0" fontId="8" fillId="0" borderId="0" xfId="0" applyFont="1" applyAlignment="1">
      <alignment horizontal="left" wrapText="1"/>
    </xf>
    <xf numFmtId="0" fontId="9" fillId="0" borderId="0" xfId="0" applyFont="1" applyBorder="1" applyAlignment="1">
      <alignment wrapText="1"/>
    </xf>
    <xf numFmtId="0" fontId="8" fillId="0" borderId="0" xfId="0" applyFont="1" applyBorder="1" applyAlignment="1">
      <alignment horizontal="right" wrapText="1"/>
    </xf>
    <xf numFmtId="165" fontId="8" fillId="0" borderId="0" xfId="0" applyNumberFormat="1" applyFont="1" applyAlignment="1">
      <alignment/>
    </xf>
    <xf numFmtId="0" fontId="8"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8" fillId="0" borderId="12" xfId="0" applyFont="1" applyBorder="1" applyAlignment="1">
      <alignment horizontal="right" wrapText="1"/>
    </xf>
    <xf numFmtId="0" fontId="8" fillId="0" borderId="0" xfId="0" applyFont="1" applyBorder="1" applyAlignment="1">
      <alignment/>
    </xf>
    <xf numFmtId="0" fontId="7" fillId="0" borderId="0" xfId="0" applyFont="1" applyBorder="1" applyAlignment="1">
      <alignment wrapText="1"/>
    </xf>
    <xf numFmtId="3" fontId="10" fillId="0" borderId="0" xfId="0" applyNumberFormat="1" applyFont="1" applyAlignment="1">
      <alignment/>
    </xf>
    <xf numFmtId="3" fontId="3" fillId="0" borderId="10" xfId="0" applyNumberFormat="1" applyFont="1" applyBorder="1" applyAlignment="1">
      <alignment/>
    </xf>
    <xf numFmtId="164" fontId="8" fillId="0" borderId="0" xfId="0" applyNumberFormat="1" applyFont="1" applyBorder="1" applyAlignment="1">
      <alignment/>
    </xf>
    <xf numFmtId="3" fontId="3" fillId="0" borderId="0" xfId="0" applyNumberFormat="1" applyFont="1" applyAlignment="1">
      <alignment horizontal="right"/>
    </xf>
    <xf numFmtId="165" fontId="8" fillId="0" borderId="0" xfId="0" applyNumberFormat="1" applyFont="1" applyBorder="1" applyAlignment="1">
      <alignmen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alignment/>
    </xf>
    <xf numFmtId="3" fontId="3" fillId="0" borderId="0" xfId="0" applyNumberFormat="1" applyFont="1" applyBorder="1" applyAlignment="1">
      <alignment horizontal="right"/>
    </xf>
    <xf numFmtId="0" fontId="3" fillId="0" borderId="11" xfId="0" applyFont="1" applyBorder="1" applyAlignment="1">
      <alignment horizontal="left"/>
    </xf>
    <xf numFmtId="0" fontId="9" fillId="0" borderId="0" xfId="0" applyFont="1" applyAlignment="1">
      <alignment horizontal="left"/>
    </xf>
    <xf numFmtId="0" fontId="9" fillId="0" borderId="10" xfId="0" applyFont="1" applyBorder="1" applyAlignment="1">
      <alignment/>
    </xf>
    <xf numFmtId="0" fontId="8"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8" fillId="0" borderId="12" xfId="0" applyFont="1" applyBorder="1" applyAlignment="1">
      <alignment/>
    </xf>
    <xf numFmtId="0" fontId="8" fillId="0" borderId="12" xfId="0" applyFont="1" applyBorder="1" applyAlignment="1">
      <alignment wrapText="1"/>
    </xf>
    <xf numFmtId="0" fontId="0" fillId="0" borderId="12" xfId="0" applyBorder="1" applyAlignment="1">
      <alignment/>
    </xf>
    <xf numFmtId="0" fontId="0" fillId="0" borderId="11" xfId="0" applyBorder="1" applyAlignment="1">
      <alignment horizontal="left"/>
    </xf>
    <xf numFmtId="0" fontId="8" fillId="0" borderId="12" xfId="0" applyFont="1" applyBorder="1" applyAlignment="1">
      <alignment horizontal="left" indent="1"/>
    </xf>
    <xf numFmtId="0" fontId="3" fillId="0" borderId="11" xfId="0" applyFont="1" applyBorder="1" applyAlignment="1">
      <alignment horizontal="right" wrapText="1"/>
    </xf>
    <xf numFmtId="0" fontId="0" fillId="0" borderId="0" xfId="0" applyBorder="1" applyAlignment="1">
      <alignment horizontal="right" wrapText="1"/>
    </xf>
    <xf numFmtId="0" fontId="3" fillId="0" borderId="12" xfId="0" applyFont="1" applyBorder="1" applyAlignment="1">
      <alignment/>
    </xf>
    <xf numFmtId="0" fontId="3" fillId="0" borderId="12" xfId="0" applyFont="1" applyBorder="1" applyAlignment="1">
      <alignment wrapText="1"/>
    </xf>
    <xf numFmtId="3" fontId="3" fillId="0" borderId="12" xfId="0" applyNumberFormat="1" applyFont="1" applyBorder="1" applyAlignment="1">
      <alignment/>
    </xf>
    <xf numFmtId="0" fontId="7" fillId="0" borderId="0" xfId="0" applyFont="1" applyAlignment="1">
      <alignment horizontal="left"/>
    </xf>
    <xf numFmtId="3" fontId="10" fillId="0" borderId="0" xfId="0" applyNumberFormat="1" applyFont="1" applyAlignment="1">
      <alignment horizontal="right"/>
    </xf>
    <xf numFmtId="3" fontId="10" fillId="0" borderId="10" xfId="0" applyNumberFormat="1" applyFont="1" applyBorder="1" applyAlignment="1">
      <alignment/>
    </xf>
    <xf numFmtId="3" fontId="13" fillId="0" borderId="0" xfId="0" applyNumberFormat="1" applyFont="1" applyAlignment="1">
      <alignment/>
    </xf>
    <xf numFmtId="3" fontId="13" fillId="0" borderId="0" xfId="0" applyNumberFormat="1" applyFont="1" applyBorder="1" applyAlignment="1">
      <alignment/>
    </xf>
    <xf numFmtId="3" fontId="14" fillId="0" borderId="0" xfId="0" applyNumberFormat="1" applyFont="1" applyAlignment="1">
      <alignment horizontal="right"/>
    </xf>
    <xf numFmtId="3" fontId="13" fillId="0" borderId="10" xfId="0" applyNumberFormat="1" applyFont="1" applyBorder="1" applyAlignment="1">
      <alignment/>
    </xf>
    <xf numFmtId="0" fontId="3" fillId="0" borderId="12" xfId="0" applyFont="1" applyBorder="1" applyAlignment="1">
      <alignment/>
    </xf>
    <xf numFmtId="0" fontId="4" fillId="0" borderId="10" xfId="0" applyFont="1" applyBorder="1" applyAlignment="1">
      <alignment horizontal="left" wrapText="1"/>
    </xf>
    <xf numFmtId="165" fontId="13" fillId="0" borderId="0" xfId="0" applyNumberFormat="1" applyFont="1" applyAlignment="1">
      <alignment/>
    </xf>
    <xf numFmtId="164" fontId="13" fillId="0" borderId="0" xfId="0" applyNumberFormat="1" applyFont="1" applyAlignment="1">
      <alignment/>
    </xf>
    <xf numFmtId="0" fontId="15" fillId="0" borderId="0" xfId="0" applyFont="1" applyAlignment="1">
      <alignment/>
    </xf>
    <xf numFmtId="3" fontId="13" fillId="0" borderId="0" xfId="0" applyNumberFormat="1" applyFont="1" applyAlignment="1">
      <alignment horizontal="right"/>
    </xf>
    <xf numFmtId="0" fontId="13" fillId="0" borderId="0" xfId="0" applyFont="1" applyAlignment="1">
      <alignment/>
    </xf>
    <xf numFmtId="3" fontId="7" fillId="0" borderId="0" xfId="0" applyNumberFormat="1" applyFont="1" applyAlignment="1">
      <alignment horizontal="right"/>
    </xf>
    <xf numFmtId="3" fontId="3" fillId="0" borderId="10" xfId="0" applyNumberFormat="1" applyFont="1" applyBorder="1" applyAlignment="1">
      <alignment horizontal="right"/>
    </xf>
    <xf numFmtId="0" fontId="0" fillId="0" borderId="0" xfId="0" applyFont="1" applyAlignment="1">
      <alignment/>
    </xf>
    <xf numFmtId="3" fontId="14" fillId="0" borderId="0" xfId="0" applyNumberFormat="1" applyFont="1" applyBorder="1" applyAlignment="1">
      <alignment/>
    </xf>
    <xf numFmtId="165" fontId="13" fillId="0" borderId="0" xfId="0" applyNumberFormat="1" applyFont="1" applyAlignment="1">
      <alignment horizontal="right"/>
    </xf>
    <xf numFmtId="164" fontId="13" fillId="0" borderId="0" xfId="0" applyNumberFormat="1" applyFont="1" applyAlignment="1">
      <alignment horizontal="right"/>
    </xf>
    <xf numFmtId="0" fontId="7" fillId="0" borderId="0" xfId="0" applyFont="1" applyBorder="1" applyAlignment="1">
      <alignment/>
    </xf>
    <xf numFmtId="3" fontId="7" fillId="0" borderId="0" xfId="0" applyNumberFormat="1" applyFont="1" applyBorder="1" applyAlignment="1">
      <alignment/>
    </xf>
    <xf numFmtId="0" fontId="7" fillId="0" borderId="0" xfId="0" applyFont="1" applyAlignment="1">
      <alignment wrapText="1"/>
    </xf>
    <xf numFmtId="3" fontId="18" fillId="0" borderId="0" xfId="0" applyNumberFormat="1" applyFont="1" applyAlignment="1">
      <alignment/>
    </xf>
    <xf numFmtId="3" fontId="7" fillId="0" borderId="0" xfId="0" applyNumberFormat="1" applyFont="1" applyAlignment="1">
      <alignment/>
    </xf>
    <xf numFmtId="3" fontId="14" fillId="0" borderId="0" xfId="0" applyNumberFormat="1" applyFont="1" applyAlignment="1">
      <alignment/>
    </xf>
    <xf numFmtId="3" fontId="9" fillId="0" borderId="0" xfId="0" applyNumberFormat="1" applyFont="1" applyBorder="1" applyAlignment="1">
      <alignment/>
    </xf>
    <xf numFmtId="3" fontId="18" fillId="0" borderId="0"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165" fontId="14" fillId="0" borderId="0" xfId="0" applyNumberFormat="1" applyFont="1" applyAlignment="1">
      <alignment horizontal="right"/>
    </xf>
    <xf numFmtId="0" fontId="3" fillId="0" borderId="11" xfId="0" applyFont="1" applyBorder="1" applyAlignment="1">
      <alignment wrapText="1"/>
    </xf>
    <xf numFmtId="0" fontId="3" fillId="0" borderId="12" xfId="0" applyFont="1" applyBorder="1" applyAlignment="1">
      <alignment horizontal="left" wrapText="1"/>
    </xf>
    <xf numFmtId="0" fontId="3" fillId="0" borderId="11" xfId="0" applyFont="1" applyBorder="1" applyAlignment="1">
      <alignment/>
    </xf>
    <xf numFmtId="0" fontId="3" fillId="0" borderId="11" xfId="0" applyFont="1" applyBorder="1" applyAlignment="1">
      <alignment/>
    </xf>
    <xf numFmtId="0" fontId="3" fillId="0" borderId="10" xfId="0" applyFont="1" applyBorder="1" applyAlignment="1">
      <alignment horizontal="right"/>
    </xf>
    <xf numFmtId="0" fontId="3" fillId="0" borderId="10" xfId="0" applyFont="1" applyBorder="1" applyAlignment="1">
      <alignment horizontal="left"/>
    </xf>
    <xf numFmtId="164" fontId="3" fillId="0" borderId="0" xfId="0" applyNumberFormat="1" applyFont="1" applyBorder="1" applyAlignment="1">
      <alignment/>
    </xf>
    <xf numFmtId="164" fontId="3" fillId="0" borderId="10" xfId="0" applyNumberFormat="1" applyFont="1" applyBorder="1" applyAlignment="1">
      <alignment/>
    </xf>
    <xf numFmtId="3" fontId="3" fillId="0" borderId="0" xfId="0" applyNumberFormat="1" applyFont="1" applyBorder="1" applyAlignment="1">
      <alignment wrapText="1"/>
    </xf>
    <xf numFmtId="0" fontId="7" fillId="0" borderId="0" xfId="0" applyFont="1" applyAlignment="1">
      <alignment horizontal="left" indent="1"/>
    </xf>
    <xf numFmtId="165" fontId="3" fillId="0" borderId="0" xfId="0" applyNumberFormat="1" applyFont="1" applyBorder="1" applyAlignment="1">
      <alignment/>
    </xf>
    <xf numFmtId="165" fontId="3" fillId="0" borderId="10" xfId="0" applyNumberFormat="1" applyFont="1" applyBorder="1" applyAlignment="1">
      <alignment/>
    </xf>
    <xf numFmtId="0" fontId="3" fillId="0" borderId="0" xfId="0" applyFont="1" applyBorder="1" applyAlignment="1">
      <alignment horizontal="left" wrapText="1"/>
    </xf>
    <xf numFmtId="0" fontId="4" fillId="0" borderId="10" xfId="0" applyFont="1" applyBorder="1" applyAlignment="1">
      <alignment horizontal="right" wrapText="1"/>
    </xf>
    <xf numFmtId="0" fontId="3" fillId="0" borderId="11" xfId="0" applyFont="1" applyBorder="1" applyAlignment="1">
      <alignment horizontal="left" wrapText="1"/>
    </xf>
    <xf numFmtId="0" fontId="8" fillId="0" borderId="0" xfId="0" applyFont="1" applyBorder="1" applyAlignment="1">
      <alignment horizontal="right"/>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7" fillId="0" borderId="10" xfId="0" applyFont="1" applyBorder="1" applyAlignment="1">
      <alignment/>
    </xf>
    <xf numFmtId="3" fontId="9" fillId="0" borderId="10" xfId="0" applyNumberFormat="1" applyFont="1" applyBorder="1" applyAlignment="1">
      <alignment/>
    </xf>
    <xf numFmtId="165" fontId="8" fillId="0" borderId="12" xfId="0" applyNumberFormat="1" applyFont="1" applyBorder="1" applyAlignment="1">
      <alignment horizontal="right" wrapText="1"/>
    </xf>
    <xf numFmtId="49" fontId="3" fillId="0" borderId="0" xfId="0" applyNumberFormat="1" applyFont="1" applyAlignment="1">
      <alignment horizontal="left"/>
    </xf>
    <xf numFmtId="3" fontId="8" fillId="0" borderId="0" xfId="0" applyNumberFormat="1" applyFont="1" applyBorder="1" applyAlignment="1">
      <alignment horizontal="right" wrapText="1"/>
    </xf>
    <xf numFmtId="0" fontId="8" fillId="0" borderId="0" xfId="0" applyFont="1" applyAlignment="1">
      <alignment/>
    </xf>
    <xf numFmtId="3" fontId="0" fillId="0" borderId="0" xfId="0" applyNumberFormat="1" applyAlignment="1">
      <alignment/>
    </xf>
    <xf numFmtId="0" fontId="6" fillId="0" borderId="0" xfId="0" applyFont="1" applyBorder="1" applyAlignment="1">
      <alignment horizontal="left"/>
    </xf>
    <xf numFmtId="49" fontId="6" fillId="0" borderId="0" xfId="0" applyNumberFormat="1" applyFont="1" applyBorder="1" applyAlignment="1">
      <alignment horizontal="left"/>
    </xf>
    <xf numFmtId="0" fontId="0" fillId="0" borderId="10" xfId="0" applyBorder="1" applyAlignment="1">
      <alignment/>
    </xf>
    <xf numFmtId="0" fontId="8" fillId="0" borderId="12" xfId="0" applyFont="1" applyBorder="1" applyAlignment="1" applyProtection="1">
      <alignment wrapText="1"/>
      <protection/>
    </xf>
    <xf numFmtId="0" fontId="8" fillId="0" borderId="12" xfId="0" applyFont="1" applyBorder="1" applyAlignment="1" applyProtection="1">
      <alignment horizontal="right" wrapText="1"/>
      <protection/>
    </xf>
    <xf numFmtId="0" fontId="20" fillId="0" borderId="0" xfId="0" applyFont="1" applyBorder="1" applyAlignment="1">
      <alignment horizontal="left" wrapText="1"/>
    </xf>
    <xf numFmtId="0" fontId="0" fillId="0" borderId="0" xfId="0" applyAlignment="1" applyProtection="1">
      <alignment/>
      <protection/>
    </xf>
    <xf numFmtId="0" fontId="3" fillId="0" borderId="12" xfId="0" applyFont="1" applyBorder="1" applyAlignment="1">
      <alignment horizontal="right" wrapText="1"/>
    </xf>
    <xf numFmtId="0" fontId="3" fillId="0" borderId="12" xfId="0" applyFont="1" applyBorder="1" applyAlignment="1">
      <alignment horizontal="right"/>
    </xf>
    <xf numFmtId="3" fontId="13" fillId="0" borderId="0" xfId="0" applyNumberFormat="1" applyFont="1" applyBorder="1" applyAlignment="1">
      <alignment horizontal="right"/>
    </xf>
    <xf numFmtId="0" fontId="10" fillId="0" borderId="0" xfId="0" applyFont="1" applyAlignment="1">
      <alignment/>
    </xf>
    <xf numFmtId="3" fontId="8" fillId="0" borderId="0" xfId="0" applyNumberFormat="1" applyFont="1" applyFill="1" applyAlignment="1">
      <alignment/>
    </xf>
    <xf numFmtId="0" fontId="21" fillId="0" borderId="10" xfId="0" applyFont="1" applyBorder="1" applyAlignment="1">
      <alignment horizontal="right" wrapText="1"/>
    </xf>
    <xf numFmtId="165" fontId="22" fillId="0" borderId="0" xfId="0" applyNumberFormat="1" applyFont="1" applyAlignment="1">
      <alignment/>
    </xf>
    <xf numFmtId="165" fontId="21" fillId="0" borderId="0" xfId="0" applyNumberFormat="1" applyFont="1" applyAlignment="1">
      <alignment horizontal="right"/>
    </xf>
    <xf numFmtId="165" fontId="21" fillId="0" borderId="0" xfId="0" applyNumberFormat="1" applyFont="1" applyAlignment="1">
      <alignment/>
    </xf>
    <xf numFmtId="3" fontId="21" fillId="0" borderId="0" xfId="0" applyNumberFormat="1" applyFont="1" applyAlignment="1">
      <alignment/>
    </xf>
    <xf numFmtId="3" fontId="21" fillId="0" borderId="0" xfId="0" applyNumberFormat="1" applyFont="1" applyAlignment="1">
      <alignment horizontal="right"/>
    </xf>
    <xf numFmtId="165" fontId="22" fillId="0" borderId="0" xfId="0" applyNumberFormat="1" applyFont="1" applyAlignment="1">
      <alignment horizontal="right"/>
    </xf>
    <xf numFmtId="3" fontId="21" fillId="0" borderId="0" xfId="0" applyNumberFormat="1" applyFont="1" applyBorder="1" applyAlignment="1">
      <alignment horizontal="right"/>
    </xf>
    <xf numFmtId="164" fontId="21" fillId="0" borderId="0" xfId="0" applyNumberFormat="1" applyFont="1" applyAlignment="1">
      <alignment horizontal="right"/>
    </xf>
    <xf numFmtId="164" fontId="21" fillId="0" borderId="0" xfId="0" applyNumberFormat="1" applyFont="1" applyAlignment="1">
      <alignment/>
    </xf>
    <xf numFmtId="3" fontId="21" fillId="0" borderId="10" xfId="0" applyNumberFormat="1" applyFont="1" applyBorder="1" applyAlignment="1">
      <alignment/>
    </xf>
    <xf numFmtId="3" fontId="21" fillId="0" borderId="10" xfId="0" applyNumberFormat="1" applyFont="1" applyBorder="1" applyAlignment="1">
      <alignment horizontal="right"/>
    </xf>
    <xf numFmtId="3" fontId="8" fillId="0" borderId="0" xfId="0" applyNumberFormat="1" applyFont="1" applyFill="1" applyBorder="1" applyAlignment="1">
      <alignment horizontal="right" wrapText="1"/>
    </xf>
    <xf numFmtId="3" fontId="3" fillId="0" borderId="0" xfId="0" applyNumberFormat="1" applyFont="1" applyFill="1" applyAlignment="1">
      <alignment/>
    </xf>
    <xf numFmtId="3" fontId="13" fillId="0" borderId="0" xfId="0" applyNumberFormat="1" applyFont="1" applyFill="1" applyAlignment="1">
      <alignmen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13" fillId="0" borderId="0" xfId="0" applyNumberFormat="1" applyFont="1" applyFill="1" applyBorder="1" applyAlignment="1">
      <alignment/>
    </xf>
    <xf numFmtId="3" fontId="3" fillId="0" borderId="0" xfId="0" applyNumberFormat="1" applyFont="1" applyFill="1" applyBorder="1" applyAlignment="1">
      <alignment/>
    </xf>
    <xf numFmtId="3" fontId="7" fillId="0" borderId="0" xfId="0" applyNumberFormat="1" applyFont="1" applyFill="1" applyAlignment="1">
      <alignment/>
    </xf>
    <xf numFmtId="3" fontId="14" fillId="0" borderId="0" xfId="0" applyNumberFormat="1" applyFont="1" applyFill="1" applyAlignment="1">
      <alignment/>
    </xf>
    <xf numFmtId="0" fontId="13" fillId="0" borderId="0" xfId="0" applyFont="1" applyFill="1" applyAlignment="1">
      <alignment/>
    </xf>
    <xf numFmtId="0" fontId="15" fillId="0" borderId="0" xfId="0" applyFont="1" applyFill="1" applyAlignment="1">
      <alignment/>
    </xf>
    <xf numFmtId="3" fontId="7" fillId="0" borderId="0" xfId="0" applyNumberFormat="1" applyFont="1" applyFill="1" applyAlignment="1">
      <alignment horizontal="right"/>
    </xf>
    <xf numFmtId="3" fontId="14" fillId="0" borderId="0" xfId="0" applyNumberFormat="1" applyFont="1" applyFill="1" applyAlignment="1">
      <alignment horizontal="right"/>
    </xf>
    <xf numFmtId="3" fontId="13" fillId="0" borderId="0" xfId="0" applyNumberFormat="1" applyFont="1" applyFill="1" applyAlignment="1">
      <alignment horizontal="right"/>
    </xf>
    <xf numFmtId="3" fontId="13" fillId="0" borderId="10" xfId="0" applyNumberFormat="1" applyFont="1" applyFill="1" applyBorder="1" applyAlignment="1">
      <alignment/>
    </xf>
    <xf numFmtId="3" fontId="9" fillId="0" borderId="0" xfId="0" applyNumberFormat="1" applyFont="1" applyFill="1" applyAlignment="1">
      <alignment horizontal="right"/>
    </xf>
    <xf numFmtId="3" fontId="18" fillId="0" borderId="0" xfId="0" applyNumberFormat="1" applyFont="1" applyFill="1" applyAlignment="1">
      <alignment horizontal="right"/>
    </xf>
    <xf numFmtId="3" fontId="13" fillId="0" borderId="10" xfId="0" applyNumberFormat="1" applyFont="1" applyBorder="1" applyAlignment="1">
      <alignment horizontal="right"/>
    </xf>
    <xf numFmtId="165" fontId="0" fillId="0" borderId="0" xfId="0" applyNumberFormat="1" applyAlignment="1">
      <alignment/>
    </xf>
    <xf numFmtId="3" fontId="8" fillId="0" borderId="0" xfId="0" applyNumberFormat="1" applyFont="1" applyFill="1" applyAlignment="1">
      <alignment horizontal="right"/>
    </xf>
    <xf numFmtId="3" fontId="8" fillId="0" borderId="0" xfId="0" applyNumberFormat="1" applyFont="1" applyFill="1" applyBorder="1" applyAlignment="1">
      <alignment horizontal="right"/>
    </xf>
    <xf numFmtId="165" fontId="3" fillId="0" borderId="0" xfId="0" applyNumberFormat="1" applyFont="1" applyAlignment="1">
      <alignment horizontal="right"/>
    </xf>
    <xf numFmtId="164" fontId="0" fillId="0" borderId="0" xfId="0" applyNumberFormat="1" applyAlignment="1">
      <alignment/>
    </xf>
    <xf numFmtId="164" fontId="3" fillId="0" borderId="0" xfId="0" applyNumberFormat="1" applyFont="1" applyAlignment="1">
      <alignment/>
    </xf>
    <xf numFmtId="0" fontId="15" fillId="0" borderId="0" xfId="0" applyFont="1" applyAlignment="1">
      <alignment/>
    </xf>
    <xf numFmtId="165" fontId="15" fillId="0" borderId="0" xfId="0" applyNumberFormat="1" applyFont="1" applyAlignment="1">
      <alignment/>
    </xf>
    <xf numFmtId="0" fontId="15" fillId="0" borderId="0" xfId="0" applyFont="1" applyAlignment="1">
      <alignment/>
    </xf>
    <xf numFmtId="0" fontId="13" fillId="0" borderId="0" xfId="0" applyFont="1" applyAlignment="1">
      <alignment horizontal="left"/>
    </xf>
    <xf numFmtId="0" fontId="13" fillId="0" borderId="0" xfId="0" applyFont="1" applyBorder="1" applyAlignment="1">
      <alignment horizontal="left"/>
    </xf>
    <xf numFmtId="0" fontId="15" fillId="0" borderId="0" xfId="0" applyFont="1" applyAlignment="1">
      <alignment/>
    </xf>
    <xf numFmtId="164" fontId="3" fillId="0" borderId="0" xfId="0" applyNumberFormat="1" applyFont="1" applyAlignment="1">
      <alignment horizontal="right"/>
    </xf>
    <xf numFmtId="165" fontId="7" fillId="0" borderId="0" xfId="0" applyNumberFormat="1" applyFont="1" applyAlignment="1">
      <alignment horizontal="right"/>
    </xf>
    <xf numFmtId="3" fontId="8" fillId="0" borderId="0" xfId="0" applyNumberFormat="1" applyFont="1" applyAlignment="1">
      <alignment horizontal="right" wrapText="1"/>
    </xf>
    <xf numFmtId="3" fontId="8" fillId="0" borderId="10" xfId="0" applyNumberFormat="1" applyFont="1" applyBorder="1" applyAlignment="1">
      <alignment horizontal="right"/>
    </xf>
    <xf numFmtId="0" fontId="8" fillId="0" borderId="10" xfId="0" applyFont="1" applyBorder="1" applyAlignment="1">
      <alignment horizontal="right"/>
    </xf>
    <xf numFmtId="0" fontId="8" fillId="0" borderId="0" xfId="0" applyFont="1" applyAlignment="1">
      <alignment horizontal="right"/>
    </xf>
    <xf numFmtId="0" fontId="8" fillId="0" borderId="0" xfId="0" applyFont="1" applyAlignment="1">
      <alignment horizontal="right" wrapText="1"/>
    </xf>
    <xf numFmtId="3" fontId="8" fillId="0" borderId="10" xfId="0" applyNumberFormat="1" applyFont="1" applyFill="1" applyBorder="1" applyAlignment="1">
      <alignment/>
    </xf>
    <xf numFmtId="0" fontId="3" fillId="0" borderId="0" xfId="0" applyFont="1" applyFill="1" applyAlignment="1">
      <alignment/>
    </xf>
    <xf numFmtId="3" fontId="3" fillId="0" borderId="10" xfId="0" applyNumberFormat="1" applyFont="1" applyFill="1" applyBorder="1" applyAlignment="1">
      <alignment/>
    </xf>
    <xf numFmtId="3" fontId="3" fillId="0" borderId="10" xfId="0" applyNumberFormat="1" applyFont="1" applyFill="1" applyBorder="1" applyAlignment="1">
      <alignment horizontal="right"/>
    </xf>
    <xf numFmtId="1" fontId="3" fillId="0" borderId="10" xfId="0" applyNumberFormat="1" applyFont="1" applyBorder="1" applyAlignment="1">
      <alignment/>
    </xf>
    <xf numFmtId="1" fontId="3" fillId="0" borderId="0" xfId="0" applyNumberFormat="1" applyFont="1" applyBorder="1" applyAlignment="1">
      <alignment/>
    </xf>
    <xf numFmtId="0" fontId="3" fillId="0" borderId="0" xfId="0" applyNumberFormat="1" applyFont="1" applyBorder="1" applyAlignment="1">
      <alignment horizontal="right"/>
    </xf>
    <xf numFmtId="3" fontId="8" fillId="0" borderId="10" xfId="0" applyNumberFormat="1" applyFont="1" applyFill="1" applyBorder="1" applyAlignment="1">
      <alignment horizontal="right"/>
    </xf>
    <xf numFmtId="3" fontId="24" fillId="0" borderId="0" xfId="0" applyNumberFormat="1" applyFont="1" applyFill="1" applyBorder="1" applyAlignment="1">
      <alignment horizontal="right" vertical="top"/>
    </xf>
    <xf numFmtId="164" fontId="3" fillId="0" borderId="0" xfId="0" applyNumberFormat="1" applyFont="1" applyAlignment="1">
      <alignment/>
    </xf>
    <xf numFmtId="0" fontId="2" fillId="0" borderId="12" xfId="0" applyFont="1" applyBorder="1" applyAlignment="1">
      <alignment/>
    </xf>
    <xf numFmtId="0" fontId="9" fillId="0" borderId="10" xfId="0" applyFont="1" applyFill="1" applyBorder="1" applyAlignment="1">
      <alignment horizontal="right" wrapText="1"/>
    </xf>
    <xf numFmtId="3" fontId="7" fillId="0" borderId="10" xfId="0" applyNumberFormat="1" applyFont="1" applyBorder="1" applyAlignment="1">
      <alignment/>
    </xf>
    <xf numFmtId="3" fontId="13" fillId="0" borderId="0" xfId="0" applyNumberFormat="1" applyFont="1" applyFill="1" applyBorder="1" applyAlignment="1">
      <alignment horizontal="right"/>
    </xf>
    <xf numFmtId="165" fontId="3" fillId="0" borderId="0" xfId="0" applyNumberFormat="1" applyFont="1" applyFill="1" applyAlignment="1">
      <alignment/>
    </xf>
    <xf numFmtId="165" fontId="3" fillId="0" borderId="0" xfId="0" applyNumberFormat="1" applyFont="1" applyFill="1" applyAlignment="1">
      <alignment horizontal="right"/>
    </xf>
    <xf numFmtId="165" fontId="7" fillId="0" borderId="0" xfId="0" applyNumberFormat="1" applyFont="1" applyFill="1" applyAlignment="1">
      <alignment horizontal="right"/>
    </xf>
    <xf numFmtId="165" fontId="7" fillId="0" borderId="0" xfId="0" applyNumberFormat="1" applyFont="1" applyFill="1" applyAlignment="1">
      <alignment/>
    </xf>
    <xf numFmtId="164" fontId="3" fillId="0" borderId="0" xfId="0" applyNumberFormat="1" applyFont="1" applyFill="1" applyAlignment="1">
      <alignment/>
    </xf>
    <xf numFmtId="164" fontId="3" fillId="0" borderId="0" xfId="0" applyNumberFormat="1" applyFont="1" applyFill="1" applyAlignment="1">
      <alignment horizontal="right"/>
    </xf>
    <xf numFmtId="0" fontId="8" fillId="0" borderId="0" xfId="0" applyFont="1" applyFill="1" applyAlignment="1">
      <alignment horizontal="right"/>
    </xf>
    <xf numFmtId="0" fontId="9" fillId="0" borderId="0" xfId="0" applyFont="1" applyFill="1" applyAlignment="1">
      <alignment horizontal="right"/>
    </xf>
    <xf numFmtId="0" fontId="8" fillId="0" borderId="10" xfId="0" applyFont="1" applyFill="1" applyBorder="1" applyAlignment="1">
      <alignment horizontal="right"/>
    </xf>
    <xf numFmtId="0" fontId="3" fillId="0" borderId="12" xfId="0" applyFont="1" applyBorder="1" applyAlignment="1">
      <alignment/>
    </xf>
    <xf numFmtId="0" fontId="3" fillId="0" borderId="11" xfId="0" applyFont="1" applyBorder="1" applyAlignment="1">
      <alignment horizontal="right" wrapText="1"/>
    </xf>
    <xf numFmtId="0" fontId="3" fillId="0" borderId="10" xfId="0" applyFont="1" applyBorder="1" applyAlignment="1">
      <alignment horizontal="right"/>
    </xf>
    <xf numFmtId="0" fontId="3" fillId="0" borderId="11" xfId="0" applyFont="1" applyBorder="1" applyAlignment="1">
      <alignment wrapText="1"/>
    </xf>
    <xf numFmtId="0" fontId="0" fillId="0" borderId="0" xfId="0" applyBorder="1" applyAlignment="1">
      <alignment/>
    </xf>
    <xf numFmtId="0" fontId="11"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10" xfId="0" applyFont="1" applyBorder="1" applyAlignment="1">
      <alignment wrapText="1"/>
    </xf>
    <xf numFmtId="0" fontId="0" fillId="0" borderId="10" xfId="0" applyBorder="1" applyAlignment="1">
      <alignment wrapText="1"/>
    </xf>
    <xf numFmtId="0" fontId="8"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wrapText="1"/>
    </xf>
    <xf numFmtId="0" fontId="8" fillId="0" borderId="0" xfId="0" applyFont="1" applyAlignment="1">
      <alignment wrapText="1"/>
    </xf>
    <xf numFmtId="0" fontId="8" fillId="0" borderId="11" xfId="0" applyFont="1" applyBorder="1" applyAlignment="1">
      <alignment/>
    </xf>
    <xf numFmtId="0" fontId="0" fillId="0" borderId="10" xfId="0" applyBorder="1" applyAlignment="1">
      <alignment/>
    </xf>
    <xf numFmtId="0" fontId="8" fillId="0" borderId="12" xfId="0" applyFont="1" applyBorder="1" applyAlignment="1">
      <alignment/>
    </xf>
    <xf numFmtId="0" fontId="8" fillId="0" borderId="0" xfId="0" applyFont="1" applyBorder="1" applyAlignment="1">
      <alignment horizontal="left" wrapText="1"/>
    </xf>
    <xf numFmtId="0" fontId="8" fillId="0" borderId="0" xfId="0" applyFont="1" applyBorder="1" applyAlignment="1">
      <alignment vertical="top" wrapText="1"/>
    </xf>
    <xf numFmtId="0" fontId="0" fillId="0" borderId="0" xfId="0" applyBorder="1" applyAlignment="1">
      <alignment vertical="top" wrapText="1"/>
    </xf>
    <xf numFmtId="0" fontId="3" fillId="0" borderId="12" xfId="0" applyFont="1" applyBorder="1" applyAlignment="1">
      <alignment horizontal="left" wrapText="1"/>
    </xf>
    <xf numFmtId="0" fontId="3" fillId="0" borderId="12" xfId="0" applyFont="1" applyBorder="1" applyAlignment="1">
      <alignment horizontal="left"/>
    </xf>
    <xf numFmtId="0" fontId="3" fillId="0" borderId="12" xfId="0" applyFont="1" applyBorder="1" applyAlignment="1">
      <alignment wrapText="1"/>
    </xf>
    <xf numFmtId="0" fontId="0" fillId="0" borderId="12" xfId="0" applyBorder="1" applyAlignment="1">
      <alignment/>
    </xf>
    <xf numFmtId="0" fontId="8" fillId="0" borderId="11" xfId="0" applyFont="1" applyBorder="1" applyAlignment="1">
      <alignment wrapText="1"/>
    </xf>
    <xf numFmtId="0" fontId="0" fillId="0" borderId="11" xfId="0" applyBorder="1" applyAlignment="1">
      <alignment wrapText="1"/>
    </xf>
    <xf numFmtId="0" fontId="3" fillId="0" borderId="12" xfId="0" applyFont="1" applyBorder="1" applyAlignment="1">
      <alignment horizontal="center" wrapText="1"/>
    </xf>
    <xf numFmtId="0" fontId="0" fillId="0" borderId="0" xfId="0" applyAlignment="1">
      <alignment vertical="top" wrapText="1"/>
    </xf>
    <xf numFmtId="0" fontId="0" fillId="0" borderId="12" xfId="0" applyBorder="1" applyAlignment="1">
      <alignment horizontal="left"/>
    </xf>
    <xf numFmtId="0" fontId="2" fillId="0" borderId="0" xfId="0" applyFont="1" applyBorder="1"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1</xdr:col>
      <xdr:colOff>0</xdr:colOff>
      <xdr:row>27</xdr:row>
      <xdr:rowOff>276225</xdr:rowOff>
    </xdr:to>
    <xdr:pic>
      <xdr:nvPicPr>
        <xdr:cNvPr id="1" name="Picture 1"/>
        <xdr:cNvPicPr preferRelativeResize="1">
          <a:picLocks noChangeAspect="1"/>
        </xdr:cNvPicPr>
      </xdr:nvPicPr>
      <xdr:blipFill>
        <a:blip r:embed="rId1"/>
        <a:stretch>
          <a:fillRect/>
        </a:stretch>
      </xdr:blipFill>
      <xdr:spPr>
        <a:xfrm>
          <a:off x="0" y="5191125"/>
          <a:ext cx="1428750" cy="238125"/>
        </a:xfrm>
        <a:prstGeom prst="rect">
          <a:avLst/>
        </a:prstGeom>
        <a:noFill/>
        <a:ln w="9525" cmpd="sng">
          <a:noFill/>
        </a:ln>
      </xdr:spPr>
    </xdr:pic>
    <xdr:clientData/>
  </xdr:twoCellAnchor>
  <xdr:twoCellAnchor editAs="oneCell">
    <xdr:from>
      <xdr:col>0</xdr:col>
      <xdr:colOff>19050</xdr:colOff>
      <xdr:row>46</xdr:row>
      <xdr:rowOff>28575</xdr:rowOff>
    </xdr:from>
    <xdr:to>
      <xdr:col>1</xdr:col>
      <xdr:colOff>9525</xdr:colOff>
      <xdr:row>46</xdr:row>
      <xdr:rowOff>276225</xdr:rowOff>
    </xdr:to>
    <xdr:pic>
      <xdr:nvPicPr>
        <xdr:cNvPr id="2" name="Picture 2"/>
        <xdr:cNvPicPr preferRelativeResize="1">
          <a:picLocks noChangeAspect="1"/>
        </xdr:cNvPicPr>
      </xdr:nvPicPr>
      <xdr:blipFill>
        <a:blip r:embed="rId1"/>
        <a:stretch>
          <a:fillRect/>
        </a:stretch>
      </xdr:blipFill>
      <xdr:spPr>
        <a:xfrm>
          <a:off x="19050" y="9248775"/>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38100</xdr:rowOff>
    </xdr:from>
    <xdr:to>
      <xdr:col>1</xdr:col>
      <xdr:colOff>619125</xdr:colOff>
      <xdr:row>37</xdr:row>
      <xdr:rowOff>276225</xdr:rowOff>
    </xdr:to>
    <xdr:pic>
      <xdr:nvPicPr>
        <xdr:cNvPr id="1" name="Picture 5"/>
        <xdr:cNvPicPr preferRelativeResize="1">
          <a:picLocks noChangeAspect="1"/>
        </xdr:cNvPicPr>
      </xdr:nvPicPr>
      <xdr:blipFill>
        <a:blip r:embed="rId1"/>
        <a:stretch>
          <a:fillRect/>
        </a:stretch>
      </xdr:blipFill>
      <xdr:spPr>
        <a:xfrm>
          <a:off x="0" y="7143750"/>
          <a:ext cx="13716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143500"/>
          <a:ext cx="13716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248275"/>
          <a:ext cx="137160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4"/>
        <xdr:cNvPicPr preferRelativeResize="1">
          <a:picLocks noChangeAspect="1"/>
        </xdr:cNvPicPr>
      </xdr:nvPicPr>
      <xdr:blipFill>
        <a:blip r:embed="rId1"/>
        <a:stretch>
          <a:fillRect/>
        </a:stretch>
      </xdr:blipFill>
      <xdr:spPr>
        <a:xfrm>
          <a:off x="0" y="5200650"/>
          <a:ext cx="137160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1</xdr:col>
      <xdr:colOff>447675</xdr:colOff>
      <xdr:row>38</xdr:row>
      <xdr:rowOff>266700</xdr:rowOff>
    </xdr:to>
    <xdr:pic>
      <xdr:nvPicPr>
        <xdr:cNvPr id="1" name="Picture 5"/>
        <xdr:cNvPicPr preferRelativeResize="1">
          <a:picLocks noChangeAspect="1"/>
        </xdr:cNvPicPr>
      </xdr:nvPicPr>
      <xdr:blipFill>
        <a:blip r:embed="rId1"/>
        <a:stretch>
          <a:fillRect/>
        </a:stretch>
      </xdr:blipFill>
      <xdr:spPr>
        <a:xfrm>
          <a:off x="0" y="7781925"/>
          <a:ext cx="1438275"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0</xdr:col>
      <xdr:colOff>1409700</xdr:colOff>
      <xdr:row>35</xdr:row>
      <xdr:rowOff>266700</xdr:rowOff>
    </xdr:to>
    <xdr:pic>
      <xdr:nvPicPr>
        <xdr:cNvPr id="1" name="Picture 5"/>
        <xdr:cNvPicPr preferRelativeResize="1">
          <a:picLocks noChangeAspect="1"/>
        </xdr:cNvPicPr>
      </xdr:nvPicPr>
      <xdr:blipFill>
        <a:blip r:embed="rId1"/>
        <a:stretch>
          <a:fillRect/>
        </a:stretch>
      </xdr:blipFill>
      <xdr:spPr>
        <a:xfrm>
          <a:off x="0" y="6953250"/>
          <a:ext cx="1409700"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38100</xdr:rowOff>
    </xdr:from>
    <xdr:to>
      <xdr:col>1</xdr:col>
      <xdr:colOff>0</xdr:colOff>
      <xdr:row>35</xdr:row>
      <xdr:rowOff>276225</xdr:rowOff>
    </xdr:to>
    <xdr:pic>
      <xdr:nvPicPr>
        <xdr:cNvPr id="1" name="Picture 5"/>
        <xdr:cNvPicPr preferRelativeResize="1">
          <a:picLocks noChangeAspect="1"/>
        </xdr:cNvPicPr>
      </xdr:nvPicPr>
      <xdr:blipFill>
        <a:blip r:embed="rId1"/>
        <a:stretch>
          <a:fillRect/>
        </a:stretch>
      </xdr:blipFill>
      <xdr:spPr>
        <a:xfrm>
          <a:off x="0" y="6905625"/>
          <a:ext cx="1428750"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28575</xdr:colOff>
      <xdr:row>35</xdr:row>
      <xdr:rowOff>276225</xdr:rowOff>
    </xdr:to>
    <xdr:pic>
      <xdr:nvPicPr>
        <xdr:cNvPr id="1" name="Picture 7"/>
        <xdr:cNvPicPr preferRelativeResize="1">
          <a:picLocks noChangeAspect="1"/>
        </xdr:cNvPicPr>
      </xdr:nvPicPr>
      <xdr:blipFill>
        <a:blip r:embed="rId1"/>
        <a:stretch>
          <a:fillRect/>
        </a:stretch>
      </xdr:blipFill>
      <xdr:spPr>
        <a:xfrm>
          <a:off x="0" y="6858000"/>
          <a:ext cx="1457325" cy="247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28575</xdr:rowOff>
    </xdr:from>
    <xdr:to>
      <xdr:col>0</xdr:col>
      <xdr:colOff>1457325</xdr:colOff>
      <xdr:row>27</xdr:row>
      <xdr:rowOff>276225</xdr:rowOff>
    </xdr:to>
    <xdr:pic>
      <xdr:nvPicPr>
        <xdr:cNvPr id="1" name="Picture 5"/>
        <xdr:cNvPicPr preferRelativeResize="1">
          <a:picLocks noChangeAspect="1"/>
        </xdr:cNvPicPr>
      </xdr:nvPicPr>
      <xdr:blipFill>
        <a:blip r:embed="rId1"/>
        <a:stretch>
          <a:fillRect/>
        </a:stretch>
      </xdr:blipFill>
      <xdr:spPr>
        <a:xfrm>
          <a:off x="0" y="5715000"/>
          <a:ext cx="1457325" cy="247650"/>
        </a:xfrm>
        <a:prstGeom prst="rect">
          <a:avLst/>
        </a:prstGeom>
        <a:noFill/>
        <a:ln w="9525" cmpd="sng">
          <a:noFill/>
        </a:ln>
      </xdr:spPr>
    </xdr:pic>
    <xdr:clientData/>
  </xdr:twoCellAnchor>
  <xdr:twoCellAnchor editAs="oneCell">
    <xdr:from>
      <xdr:col>0</xdr:col>
      <xdr:colOff>0</xdr:colOff>
      <xdr:row>13</xdr:row>
      <xdr:rowOff>28575</xdr:rowOff>
    </xdr:from>
    <xdr:to>
      <xdr:col>0</xdr:col>
      <xdr:colOff>1457325</xdr:colOff>
      <xdr:row>13</xdr:row>
      <xdr:rowOff>276225</xdr:rowOff>
    </xdr:to>
    <xdr:pic>
      <xdr:nvPicPr>
        <xdr:cNvPr id="2" name="Picture 6"/>
        <xdr:cNvPicPr preferRelativeResize="1">
          <a:picLocks noChangeAspect="1"/>
        </xdr:cNvPicPr>
      </xdr:nvPicPr>
      <xdr:blipFill>
        <a:blip r:embed="rId1"/>
        <a:stretch>
          <a:fillRect/>
        </a:stretch>
      </xdr:blipFill>
      <xdr:spPr>
        <a:xfrm>
          <a:off x="0" y="2552700"/>
          <a:ext cx="1457325" cy="2476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24</xdr:row>
      <xdr:rowOff>38100</xdr:rowOff>
    </xdr:from>
    <xdr:to>
      <xdr:col>0</xdr:col>
      <xdr:colOff>1438275</xdr:colOff>
      <xdr:row>24</xdr:row>
      <xdr:rowOff>276225</xdr:rowOff>
    </xdr:to>
    <xdr:pic>
      <xdr:nvPicPr>
        <xdr:cNvPr id="1" name="Picture 1"/>
        <xdr:cNvPicPr preferRelativeResize="1">
          <a:picLocks noChangeAspect="1"/>
        </xdr:cNvPicPr>
      </xdr:nvPicPr>
      <xdr:blipFill>
        <a:blip r:embed="rId1"/>
        <a:stretch>
          <a:fillRect/>
        </a:stretch>
      </xdr:blipFill>
      <xdr:spPr>
        <a:xfrm>
          <a:off x="9525" y="4933950"/>
          <a:ext cx="14287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28575</xdr:rowOff>
    </xdr:from>
    <xdr:to>
      <xdr:col>1</xdr:col>
      <xdr:colOff>85725</xdr:colOff>
      <xdr:row>25</xdr:row>
      <xdr:rowOff>276225</xdr:rowOff>
    </xdr:to>
    <xdr:pic>
      <xdr:nvPicPr>
        <xdr:cNvPr id="1" name="Picture 6"/>
        <xdr:cNvPicPr preferRelativeResize="1">
          <a:picLocks noChangeAspect="1"/>
        </xdr:cNvPicPr>
      </xdr:nvPicPr>
      <xdr:blipFill>
        <a:blip r:embed="rId1"/>
        <a:stretch>
          <a:fillRect/>
        </a:stretch>
      </xdr:blipFill>
      <xdr:spPr>
        <a:xfrm>
          <a:off x="0" y="5029200"/>
          <a:ext cx="1428750" cy="247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38100</xdr:rowOff>
    </xdr:from>
    <xdr:to>
      <xdr:col>0</xdr:col>
      <xdr:colOff>1428750</xdr:colOff>
      <xdr:row>24</xdr:row>
      <xdr:rowOff>276225</xdr:rowOff>
    </xdr:to>
    <xdr:pic>
      <xdr:nvPicPr>
        <xdr:cNvPr id="1" name="Picture 1"/>
        <xdr:cNvPicPr preferRelativeResize="1">
          <a:picLocks noChangeAspect="1"/>
        </xdr:cNvPicPr>
      </xdr:nvPicPr>
      <xdr:blipFill>
        <a:blip r:embed="rId1"/>
        <a:stretch>
          <a:fillRect/>
        </a:stretch>
      </xdr:blipFill>
      <xdr:spPr>
        <a:xfrm>
          <a:off x="0" y="4400550"/>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38100</xdr:rowOff>
    </xdr:from>
    <xdr:to>
      <xdr:col>1</xdr:col>
      <xdr:colOff>85725</xdr:colOff>
      <xdr:row>21</xdr:row>
      <xdr:rowOff>276225</xdr:rowOff>
    </xdr:to>
    <xdr:pic>
      <xdr:nvPicPr>
        <xdr:cNvPr id="1" name="Picture 5"/>
        <xdr:cNvPicPr preferRelativeResize="1">
          <a:picLocks noChangeAspect="1"/>
        </xdr:cNvPicPr>
      </xdr:nvPicPr>
      <xdr:blipFill>
        <a:blip r:embed="rId1"/>
        <a:stretch>
          <a:fillRect/>
        </a:stretch>
      </xdr:blipFill>
      <xdr:spPr>
        <a:xfrm>
          <a:off x="0" y="4200525"/>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21</xdr:row>
      <xdr:rowOff>38100</xdr:rowOff>
    </xdr:from>
    <xdr:to>
      <xdr:col>0</xdr:col>
      <xdr:colOff>1428750</xdr:colOff>
      <xdr:row>21</xdr:row>
      <xdr:rowOff>276225</xdr:rowOff>
    </xdr:to>
    <xdr:pic>
      <xdr:nvPicPr>
        <xdr:cNvPr id="1" name="Picture 6"/>
        <xdr:cNvPicPr preferRelativeResize="1">
          <a:picLocks noChangeAspect="1"/>
        </xdr:cNvPicPr>
      </xdr:nvPicPr>
      <xdr:blipFill>
        <a:blip r:embed="rId1"/>
        <a:stretch>
          <a:fillRect/>
        </a:stretch>
      </xdr:blipFill>
      <xdr:spPr>
        <a:xfrm>
          <a:off x="9525" y="4086225"/>
          <a:ext cx="1419225" cy="238125"/>
        </a:xfrm>
        <a:prstGeom prst="rect">
          <a:avLst/>
        </a:prstGeom>
        <a:noFill/>
        <a:ln w="9525" cmpd="sng">
          <a:noFill/>
        </a:ln>
      </xdr:spPr>
    </xdr:pic>
    <xdr:clientData/>
  </xdr:twoCellAnchor>
  <xdr:twoCellAnchor editAs="oneCell">
    <xdr:from>
      <xdr:col>0</xdr:col>
      <xdr:colOff>19050</xdr:colOff>
      <xdr:row>42</xdr:row>
      <xdr:rowOff>19050</xdr:rowOff>
    </xdr:from>
    <xdr:to>
      <xdr:col>0</xdr:col>
      <xdr:colOff>1447800</xdr:colOff>
      <xdr:row>43</xdr:row>
      <xdr:rowOff>104775</xdr:rowOff>
    </xdr:to>
    <xdr:pic>
      <xdr:nvPicPr>
        <xdr:cNvPr id="2" name="Picture 7"/>
        <xdr:cNvPicPr preferRelativeResize="1">
          <a:picLocks noChangeAspect="1"/>
        </xdr:cNvPicPr>
      </xdr:nvPicPr>
      <xdr:blipFill>
        <a:blip r:embed="rId1"/>
        <a:stretch>
          <a:fillRect/>
        </a:stretch>
      </xdr:blipFill>
      <xdr:spPr>
        <a:xfrm>
          <a:off x="19050" y="8972550"/>
          <a:ext cx="14287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38100</xdr:rowOff>
    </xdr:from>
    <xdr:to>
      <xdr:col>0</xdr:col>
      <xdr:colOff>1419225</xdr:colOff>
      <xdr:row>23</xdr:row>
      <xdr:rowOff>276225</xdr:rowOff>
    </xdr:to>
    <xdr:pic>
      <xdr:nvPicPr>
        <xdr:cNvPr id="1" name="Picture 6"/>
        <xdr:cNvPicPr preferRelativeResize="1">
          <a:picLocks noChangeAspect="1"/>
        </xdr:cNvPicPr>
      </xdr:nvPicPr>
      <xdr:blipFill>
        <a:blip r:embed="rId1"/>
        <a:stretch>
          <a:fillRect/>
        </a:stretch>
      </xdr:blipFill>
      <xdr:spPr>
        <a:xfrm>
          <a:off x="0" y="5238750"/>
          <a:ext cx="14192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23</xdr:row>
      <xdr:rowOff>28575</xdr:rowOff>
    </xdr:from>
    <xdr:to>
      <xdr:col>0</xdr:col>
      <xdr:colOff>1419225</xdr:colOff>
      <xdr:row>23</xdr:row>
      <xdr:rowOff>276225</xdr:rowOff>
    </xdr:to>
    <xdr:pic>
      <xdr:nvPicPr>
        <xdr:cNvPr id="1" name="Picture 5"/>
        <xdr:cNvPicPr preferRelativeResize="1">
          <a:picLocks noChangeAspect="1"/>
        </xdr:cNvPicPr>
      </xdr:nvPicPr>
      <xdr:blipFill>
        <a:blip r:embed="rId1"/>
        <a:stretch>
          <a:fillRect/>
        </a:stretch>
      </xdr:blipFill>
      <xdr:spPr>
        <a:xfrm>
          <a:off x="9525" y="5410200"/>
          <a:ext cx="14097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28575</xdr:rowOff>
    </xdr:from>
    <xdr:to>
      <xdr:col>1</xdr:col>
      <xdr:colOff>0</xdr:colOff>
      <xdr:row>23</xdr:row>
      <xdr:rowOff>276225</xdr:rowOff>
    </xdr:to>
    <xdr:pic>
      <xdr:nvPicPr>
        <xdr:cNvPr id="1" name="Picture 5"/>
        <xdr:cNvPicPr preferRelativeResize="1">
          <a:picLocks noChangeAspect="1"/>
        </xdr:cNvPicPr>
      </xdr:nvPicPr>
      <xdr:blipFill>
        <a:blip r:embed="rId1"/>
        <a:stretch>
          <a:fillRect/>
        </a:stretch>
      </xdr:blipFill>
      <xdr:spPr>
        <a:xfrm>
          <a:off x="0" y="5457825"/>
          <a:ext cx="142875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38100</xdr:rowOff>
    </xdr:from>
    <xdr:to>
      <xdr:col>2</xdr:col>
      <xdr:colOff>0</xdr:colOff>
      <xdr:row>40</xdr:row>
      <xdr:rowOff>276225</xdr:rowOff>
    </xdr:to>
    <xdr:pic>
      <xdr:nvPicPr>
        <xdr:cNvPr id="1" name="Picture 5"/>
        <xdr:cNvPicPr preferRelativeResize="1">
          <a:picLocks noChangeAspect="1"/>
        </xdr:cNvPicPr>
      </xdr:nvPicPr>
      <xdr:blipFill>
        <a:blip r:embed="rId1"/>
        <a:stretch>
          <a:fillRect/>
        </a:stretch>
      </xdr:blipFill>
      <xdr:spPr>
        <a:xfrm>
          <a:off x="0" y="7705725"/>
          <a:ext cx="137160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28575</xdr:rowOff>
    </xdr:from>
    <xdr:to>
      <xdr:col>2</xdr:col>
      <xdr:colOff>0</xdr:colOff>
      <xdr:row>40</xdr:row>
      <xdr:rowOff>266700</xdr:rowOff>
    </xdr:to>
    <xdr:pic>
      <xdr:nvPicPr>
        <xdr:cNvPr id="1" name="Picture 5"/>
        <xdr:cNvPicPr preferRelativeResize="1">
          <a:picLocks noChangeAspect="1"/>
        </xdr:cNvPicPr>
      </xdr:nvPicPr>
      <xdr:blipFill>
        <a:blip r:embed="rId1"/>
        <a:stretch>
          <a:fillRect/>
        </a:stretch>
      </xdr:blipFill>
      <xdr:spPr>
        <a:xfrm>
          <a:off x="0" y="7658100"/>
          <a:ext cx="1371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8"/>
  <sheetViews>
    <sheetView tabSelected="1" zoomScalePageLayoutView="0" workbookViewId="0" topLeftCell="A1">
      <selection activeCell="A1" sqref="A1"/>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9" max="9" width="1.7109375" style="0" customWidth="1"/>
    <col min="10" max="10" width="11.421875" style="0" customWidth="1"/>
  </cols>
  <sheetData>
    <row r="1" ht="15.75" customHeight="1">
      <c r="A1" s="27" t="s">
        <v>84</v>
      </c>
    </row>
    <row r="2" spans="1:8" ht="20.25" customHeight="1">
      <c r="A2" s="229" t="s">
        <v>105</v>
      </c>
      <c r="B2" s="230"/>
      <c r="C2" s="230"/>
      <c r="D2" s="230"/>
      <c r="E2" s="230"/>
      <c r="F2" s="230"/>
      <c r="G2" s="230"/>
      <c r="H2" s="230"/>
    </row>
    <row r="3" ht="6" customHeight="1"/>
    <row r="4" spans="1:10" ht="26.25" customHeight="1">
      <c r="A4" s="231" t="s">
        <v>180</v>
      </c>
      <c r="B4" s="232"/>
      <c r="C4" s="232"/>
      <c r="D4" s="232"/>
      <c r="E4" s="232"/>
      <c r="F4" s="232"/>
      <c r="G4" s="232"/>
      <c r="H4" s="232"/>
      <c r="I4" s="232"/>
      <c r="J4" s="232"/>
    </row>
    <row r="5" spans="1:10" ht="3.75" customHeight="1">
      <c r="A5" s="72"/>
      <c r="B5" s="73"/>
      <c r="C5" s="73"/>
      <c r="D5" s="73"/>
      <c r="E5" s="73"/>
      <c r="F5" s="73"/>
      <c r="G5" s="73"/>
      <c r="H5" s="73"/>
      <c r="I5" s="73"/>
      <c r="J5" s="73"/>
    </row>
    <row r="6" spans="1:12" ht="26.25" customHeight="1">
      <c r="A6" s="233" t="s">
        <v>123</v>
      </c>
      <c r="B6" s="234"/>
      <c r="C6" s="234"/>
      <c r="D6" s="234"/>
      <c r="E6" s="234"/>
      <c r="F6" s="234"/>
      <c r="G6" s="234"/>
      <c r="H6" s="234"/>
      <c r="I6" s="234"/>
      <c r="J6" s="234"/>
      <c r="K6" s="23"/>
      <c r="L6" s="23"/>
    </row>
    <row r="7" spans="1:10" ht="18.75" customHeight="1">
      <c r="A7" s="115" t="s">
        <v>0</v>
      </c>
      <c r="B7" s="117" t="s">
        <v>25</v>
      </c>
      <c r="C7" s="117"/>
      <c r="D7" s="225" t="s">
        <v>136</v>
      </c>
      <c r="E7" s="79"/>
      <c r="F7" s="224" t="s">
        <v>1</v>
      </c>
      <c r="G7" s="224"/>
      <c r="H7" s="224"/>
      <c r="I7" s="118"/>
      <c r="J7" s="225" t="s">
        <v>2</v>
      </c>
    </row>
    <row r="8" spans="1:10" ht="18.75" customHeight="1">
      <c r="A8" s="2"/>
      <c r="B8" s="2"/>
      <c r="C8" s="2"/>
      <c r="D8" s="226"/>
      <c r="E8" s="119"/>
      <c r="F8" s="119" t="s">
        <v>3</v>
      </c>
      <c r="G8" s="119" t="s">
        <v>137</v>
      </c>
      <c r="H8" s="10" t="s">
        <v>4</v>
      </c>
      <c r="I8" s="10"/>
      <c r="J8" s="226"/>
    </row>
    <row r="9" spans="1:10" ht="15" customHeight="1" hidden="1">
      <c r="A9" s="1" t="s">
        <v>112</v>
      </c>
      <c r="B9" s="3">
        <v>1993</v>
      </c>
      <c r="C9" s="3"/>
      <c r="D9" s="62">
        <v>34400</v>
      </c>
      <c r="E9" s="62"/>
      <c r="F9" s="4">
        <v>8391</v>
      </c>
      <c r="G9" s="4">
        <v>21795</v>
      </c>
      <c r="H9" s="4">
        <v>30186</v>
      </c>
      <c r="I9" s="4"/>
      <c r="J9" s="1">
        <v>27.8</v>
      </c>
    </row>
    <row r="10" spans="1:10" ht="15" customHeight="1">
      <c r="A10" s="15" t="s">
        <v>114</v>
      </c>
      <c r="B10" s="3">
        <v>1994</v>
      </c>
      <c r="C10" s="3"/>
      <c r="D10" s="62">
        <v>35200</v>
      </c>
      <c r="E10" s="62"/>
      <c r="F10" s="4">
        <v>8586</v>
      </c>
      <c r="G10" s="4">
        <v>22302</v>
      </c>
      <c r="H10" s="4">
        <v>30888</v>
      </c>
      <c r="I10" s="4"/>
      <c r="J10" s="1">
        <v>27.8</v>
      </c>
    </row>
    <row r="11" spans="1:10" ht="15" customHeight="1">
      <c r="A11" s="15" t="s">
        <v>114</v>
      </c>
      <c r="B11" s="3">
        <v>1995</v>
      </c>
      <c r="C11" s="3"/>
      <c r="D11" s="62">
        <v>35700</v>
      </c>
      <c r="E11" s="62"/>
      <c r="F11" s="4">
        <v>8707</v>
      </c>
      <c r="G11" s="4">
        <v>22619</v>
      </c>
      <c r="H11" s="4">
        <v>31326</v>
      </c>
      <c r="I11" s="4"/>
      <c r="J11" s="1">
        <v>27.8</v>
      </c>
    </row>
    <row r="12" spans="1:10" ht="15" customHeight="1">
      <c r="A12" s="15" t="s">
        <v>114</v>
      </c>
      <c r="B12" s="3">
        <v>1996</v>
      </c>
      <c r="C12" s="3"/>
      <c r="D12" s="62">
        <v>36200</v>
      </c>
      <c r="E12" s="62"/>
      <c r="F12" s="4">
        <v>8829</v>
      </c>
      <c r="G12" s="4">
        <v>22936</v>
      </c>
      <c r="H12" s="4">
        <v>31765</v>
      </c>
      <c r="I12" s="4"/>
      <c r="J12" s="1">
        <v>27.8</v>
      </c>
    </row>
    <row r="13" spans="1:10" ht="15" customHeight="1">
      <c r="A13" s="15" t="s">
        <v>114</v>
      </c>
      <c r="B13" s="3">
        <v>1997</v>
      </c>
      <c r="C13" s="3"/>
      <c r="D13" s="62">
        <v>36300</v>
      </c>
      <c r="E13" s="62"/>
      <c r="F13" s="4">
        <v>8854</v>
      </c>
      <c r="G13" s="4">
        <v>22999</v>
      </c>
      <c r="H13" s="4">
        <v>31853</v>
      </c>
      <c r="I13" s="4"/>
      <c r="J13" s="1">
        <v>27.8</v>
      </c>
    </row>
    <row r="14" spans="1:10" ht="15" customHeight="1">
      <c r="A14" s="15" t="s">
        <v>114</v>
      </c>
      <c r="B14" s="3">
        <v>1998</v>
      </c>
      <c r="C14" s="3"/>
      <c r="D14" s="62">
        <v>36400</v>
      </c>
      <c r="E14" s="62"/>
      <c r="F14" s="4">
        <v>8878</v>
      </c>
      <c r="G14" s="4">
        <v>23063</v>
      </c>
      <c r="H14" s="4">
        <v>31941</v>
      </c>
      <c r="I14" s="4"/>
      <c r="J14" s="1">
        <v>27.8</v>
      </c>
    </row>
    <row r="15" spans="1:10" ht="15" customHeight="1">
      <c r="A15" s="15" t="s">
        <v>114</v>
      </c>
      <c r="B15" s="3">
        <v>1999</v>
      </c>
      <c r="C15" s="3"/>
      <c r="D15" s="62">
        <v>36400</v>
      </c>
      <c r="E15" s="62"/>
      <c r="F15" s="4">
        <v>8878</v>
      </c>
      <c r="G15" s="4">
        <v>23063</v>
      </c>
      <c r="H15" s="4">
        <v>31941</v>
      </c>
      <c r="I15" s="4"/>
      <c r="J15" s="1">
        <v>27.8</v>
      </c>
    </row>
    <row r="16" spans="1:10" ht="15" customHeight="1">
      <c r="A16" s="15" t="s">
        <v>114</v>
      </c>
      <c r="B16" s="3">
        <v>2000</v>
      </c>
      <c r="C16" s="3"/>
      <c r="D16" s="67">
        <v>36600</v>
      </c>
      <c r="E16" s="67"/>
      <c r="F16" s="4">
        <v>8927</v>
      </c>
      <c r="G16" s="4">
        <v>23189</v>
      </c>
      <c r="H16" s="4">
        <v>32116</v>
      </c>
      <c r="I16" s="4"/>
      <c r="J16" s="1">
        <v>27.8</v>
      </c>
    </row>
    <row r="17" spans="1:10" ht="15" customHeight="1">
      <c r="A17" s="15" t="s">
        <v>113</v>
      </c>
      <c r="B17" s="21">
        <v>2001</v>
      </c>
      <c r="C17" s="21"/>
      <c r="D17" s="67">
        <v>36900</v>
      </c>
      <c r="E17" s="67"/>
      <c r="F17" s="19">
        <v>9000</v>
      </c>
      <c r="G17" s="19">
        <v>23379</v>
      </c>
      <c r="H17" s="19">
        <v>32379</v>
      </c>
      <c r="I17" s="19"/>
      <c r="J17" s="15">
        <v>27.8</v>
      </c>
    </row>
    <row r="18" spans="1:10" ht="15" customHeight="1">
      <c r="A18" s="1" t="s">
        <v>112</v>
      </c>
      <c r="B18" s="3">
        <v>2001</v>
      </c>
      <c r="C18" s="3"/>
      <c r="D18" s="67">
        <v>36900</v>
      </c>
      <c r="E18" s="67"/>
      <c r="F18" s="4">
        <v>11140</v>
      </c>
      <c r="G18" s="4">
        <v>21240</v>
      </c>
      <c r="H18" s="4">
        <v>32380</v>
      </c>
      <c r="I18" s="4"/>
      <c r="J18" s="1">
        <v>34.4</v>
      </c>
    </row>
    <row r="19" spans="1:10" ht="15" customHeight="1">
      <c r="A19" s="15" t="s">
        <v>114</v>
      </c>
      <c r="B19" s="21">
        <v>2002</v>
      </c>
      <c r="C19" s="21"/>
      <c r="D19" s="67">
        <v>37900</v>
      </c>
      <c r="E19" s="67"/>
      <c r="F19" s="19">
        <v>11440</v>
      </c>
      <c r="G19" s="19">
        <v>21820</v>
      </c>
      <c r="H19" s="19">
        <v>33260</v>
      </c>
      <c r="I19" s="19"/>
      <c r="J19" s="1">
        <v>34.4</v>
      </c>
    </row>
    <row r="20" spans="1:10" ht="15" customHeight="1">
      <c r="A20" s="15" t="s">
        <v>114</v>
      </c>
      <c r="B20" s="21">
        <v>2003</v>
      </c>
      <c r="C20" s="21"/>
      <c r="D20" s="67">
        <v>38600</v>
      </c>
      <c r="E20" s="67"/>
      <c r="F20" s="19">
        <v>11640</v>
      </c>
      <c r="G20" s="19">
        <v>22240</v>
      </c>
      <c r="H20" s="19">
        <v>33880</v>
      </c>
      <c r="I20" s="19"/>
      <c r="J20" s="1">
        <v>34.4</v>
      </c>
    </row>
    <row r="21" spans="1:10" ht="15" customHeight="1">
      <c r="A21" s="15" t="s">
        <v>114</v>
      </c>
      <c r="B21" s="21">
        <v>2004</v>
      </c>
      <c r="C21" s="21"/>
      <c r="D21" s="67">
        <v>39300</v>
      </c>
      <c r="E21" s="67"/>
      <c r="F21" s="19">
        <v>11860</v>
      </c>
      <c r="G21" s="19">
        <v>22640</v>
      </c>
      <c r="H21" s="19">
        <v>34500</v>
      </c>
      <c r="I21" s="19"/>
      <c r="J21" s="1">
        <v>34.4</v>
      </c>
    </row>
    <row r="22" spans="1:10" ht="15" customHeight="1">
      <c r="A22" s="15" t="s">
        <v>114</v>
      </c>
      <c r="B22" s="21">
        <v>2005</v>
      </c>
      <c r="C22" s="21"/>
      <c r="D22" s="67">
        <v>39400</v>
      </c>
      <c r="E22" s="67"/>
      <c r="F22" s="19">
        <v>11880</v>
      </c>
      <c r="G22" s="19">
        <v>22700</v>
      </c>
      <c r="H22" s="19">
        <v>34580</v>
      </c>
      <c r="I22" s="19"/>
      <c r="J22" s="1">
        <v>34.4</v>
      </c>
    </row>
    <row r="23" spans="1:10" ht="15" customHeight="1">
      <c r="A23" s="15" t="s">
        <v>113</v>
      </c>
      <c r="B23" s="21">
        <v>2006</v>
      </c>
      <c r="C23" s="21"/>
      <c r="D23" s="67">
        <v>39700</v>
      </c>
      <c r="E23" s="67"/>
      <c r="F23" s="19">
        <v>11980</v>
      </c>
      <c r="G23" s="19">
        <v>22860</v>
      </c>
      <c r="H23" s="19">
        <v>34840</v>
      </c>
      <c r="I23" s="19"/>
      <c r="J23" s="1">
        <v>34.4</v>
      </c>
    </row>
    <row r="24" spans="1:10" ht="15" customHeight="1">
      <c r="A24" s="15" t="s">
        <v>112</v>
      </c>
      <c r="B24" s="21">
        <v>2006</v>
      </c>
      <c r="C24" s="21"/>
      <c r="D24" s="67">
        <v>39700</v>
      </c>
      <c r="E24" s="67"/>
      <c r="F24" s="19">
        <v>12460</v>
      </c>
      <c r="G24" s="19">
        <v>23820</v>
      </c>
      <c r="H24" s="19">
        <v>36280</v>
      </c>
      <c r="I24" s="19"/>
      <c r="J24" s="15">
        <v>34.3</v>
      </c>
    </row>
    <row r="25" spans="1:10" ht="15" customHeight="1">
      <c r="A25" s="15" t="s">
        <v>114</v>
      </c>
      <c r="B25" s="21">
        <v>2007</v>
      </c>
      <c r="C25" s="21"/>
      <c r="D25" s="67">
        <v>40300</v>
      </c>
      <c r="E25" s="67"/>
      <c r="F25" s="19">
        <v>12640</v>
      </c>
      <c r="G25" s="19">
        <v>24180</v>
      </c>
      <c r="H25" s="19">
        <v>36820</v>
      </c>
      <c r="I25" s="19"/>
      <c r="J25" s="15">
        <v>34.3</v>
      </c>
    </row>
    <row r="26" spans="1:12" ht="15" customHeight="1">
      <c r="A26" s="15" t="s">
        <v>114</v>
      </c>
      <c r="B26" s="21">
        <v>2008</v>
      </c>
      <c r="C26" s="21"/>
      <c r="D26" s="67">
        <v>41000</v>
      </c>
      <c r="E26" s="67"/>
      <c r="F26" s="19">
        <v>12860</v>
      </c>
      <c r="G26" s="19">
        <v>24600</v>
      </c>
      <c r="H26" s="19">
        <v>37460</v>
      </c>
      <c r="I26" s="19"/>
      <c r="J26" s="15">
        <v>34.3</v>
      </c>
      <c r="K26" s="6"/>
      <c r="L26" s="6"/>
    </row>
    <row r="27" spans="1:12" ht="15" customHeight="1">
      <c r="A27" s="2" t="s">
        <v>114</v>
      </c>
      <c r="B27" s="120">
        <v>2009</v>
      </c>
      <c r="C27" s="120"/>
      <c r="D27" s="99" t="s">
        <v>157</v>
      </c>
      <c r="E27" s="99"/>
      <c r="F27" s="60">
        <v>13420</v>
      </c>
      <c r="G27" s="60">
        <v>25680</v>
      </c>
      <c r="H27" s="60">
        <v>39100</v>
      </c>
      <c r="I27" s="90"/>
      <c r="J27" s="2">
        <v>34.3</v>
      </c>
      <c r="K27" s="6"/>
      <c r="L27" s="6"/>
    </row>
    <row r="28" spans="1:12" ht="24" customHeight="1">
      <c r="A28" s="32"/>
      <c r="B28" s="43"/>
      <c r="C28" s="43"/>
      <c r="D28" s="42"/>
      <c r="E28" s="42"/>
      <c r="F28" s="44"/>
      <c r="G28" s="44"/>
      <c r="H28" s="44"/>
      <c r="I28" s="44"/>
      <c r="J28" s="39"/>
      <c r="K28" s="6"/>
      <c r="L28" s="6"/>
    </row>
    <row r="29" spans="1:12" ht="39" customHeight="1">
      <c r="A29" s="235" t="s">
        <v>185</v>
      </c>
      <c r="B29" s="236"/>
      <c r="C29" s="236"/>
      <c r="D29" s="236"/>
      <c r="E29" s="236"/>
      <c r="F29" s="236"/>
      <c r="G29" s="236"/>
      <c r="H29" s="236"/>
      <c r="I29" s="236"/>
      <c r="J29" s="236"/>
      <c r="K29" s="26"/>
      <c r="L29" s="26"/>
    </row>
    <row r="30" ht="5.25" customHeight="1"/>
    <row r="31" ht="5.25" customHeight="1"/>
    <row r="32" spans="1:10" ht="27" customHeight="1">
      <c r="A32" s="231" t="s">
        <v>124</v>
      </c>
      <c r="B32" s="232"/>
      <c r="C32" s="232"/>
      <c r="D32" s="232"/>
      <c r="E32" s="232"/>
      <c r="F32" s="232"/>
      <c r="G32" s="232"/>
      <c r="H32" s="232"/>
      <c r="I32" s="232"/>
      <c r="J32" s="232"/>
    </row>
    <row r="33" spans="1:10" ht="3.75" customHeight="1">
      <c r="A33" s="72"/>
      <c r="B33" s="73"/>
      <c r="C33" s="73"/>
      <c r="D33" s="73"/>
      <c r="E33" s="73"/>
      <c r="F33" s="73"/>
      <c r="G33" s="73"/>
      <c r="H33" s="73"/>
      <c r="I33" s="73"/>
      <c r="J33" s="73"/>
    </row>
    <row r="34" spans="1:12" ht="24.75" customHeight="1">
      <c r="A34" s="233" t="s">
        <v>125</v>
      </c>
      <c r="B34" s="234"/>
      <c r="C34" s="234"/>
      <c r="D34" s="234"/>
      <c r="E34" s="234"/>
      <c r="F34" s="234"/>
      <c r="G34" s="234"/>
      <c r="H34" s="234"/>
      <c r="I34" s="234"/>
      <c r="J34" s="234"/>
      <c r="K34" s="6"/>
      <c r="L34" s="6"/>
    </row>
    <row r="35" spans="1:12" ht="21" customHeight="1">
      <c r="A35" s="115" t="s">
        <v>0</v>
      </c>
      <c r="B35" s="117" t="s">
        <v>25</v>
      </c>
      <c r="C35" s="117"/>
      <c r="D35" s="79" t="s">
        <v>138</v>
      </c>
      <c r="E35" s="79"/>
      <c r="F35" s="224" t="s">
        <v>1</v>
      </c>
      <c r="G35" s="224"/>
      <c r="H35" s="224"/>
      <c r="I35" s="118"/>
      <c r="J35" s="225" t="s">
        <v>2</v>
      </c>
      <c r="K35" s="18"/>
      <c r="L35" s="18"/>
    </row>
    <row r="36" spans="1:10" ht="16.5" customHeight="1">
      <c r="A36" s="2"/>
      <c r="B36" s="2"/>
      <c r="C36" s="2"/>
      <c r="D36" s="119" t="s">
        <v>115</v>
      </c>
      <c r="E36" s="119"/>
      <c r="F36" s="119" t="s">
        <v>3</v>
      </c>
      <c r="G36" s="119" t="s">
        <v>137</v>
      </c>
      <c r="H36" s="10" t="s">
        <v>4</v>
      </c>
      <c r="I36" s="10"/>
      <c r="J36" s="226"/>
    </row>
    <row r="37" spans="1:10" ht="18.75" customHeight="1">
      <c r="A37" s="15" t="s">
        <v>112</v>
      </c>
      <c r="B37" s="21">
        <v>2001</v>
      </c>
      <c r="C37" s="21"/>
      <c r="D37" s="67">
        <v>36900</v>
      </c>
      <c r="E37" s="67"/>
      <c r="F37" s="19">
        <v>26560</v>
      </c>
      <c r="G37" s="19">
        <v>5820</v>
      </c>
      <c r="H37" s="19">
        <v>32380</v>
      </c>
      <c r="I37" s="19"/>
      <c r="J37" s="121">
        <v>82</v>
      </c>
    </row>
    <row r="38" spans="1:10" ht="15" customHeight="1">
      <c r="A38" s="15" t="s">
        <v>114</v>
      </c>
      <c r="B38" s="21">
        <v>2002</v>
      </c>
      <c r="C38" s="21"/>
      <c r="D38" s="67">
        <v>37900</v>
      </c>
      <c r="E38" s="67"/>
      <c r="F38" s="19">
        <v>27280</v>
      </c>
      <c r="G38" s="19">
        <v>5980</v>
      </c>
      <c r="H38" s="19">
        <v>33260</v>
      </c>
      <c r="I38" s="19"/>
      <c r="J38" s="121">
        <v>82</v>
      </c>
    </row>
    <row r="39" spans="1:10" ht="15" customHeight="1">
      <c r="A39" s="15" t="s">
        <v>114</v>
      </c>
      <c r="B39" s="21">
        <v>2003</v>
      </c>
      <c r="C39" s="21"/>
      <c r="D39" s="67">
        <v>38600</v>
      </c>
      <c r="E39" s="67"/>
      <c r="F39" s="19">
        <v>27780</v>
      </c>
      <c r="G39" s="19">
        <v>6100</v>
      </c>
      <c r="H39" s="19">
        <v>33880</v>
      </c>
      <c r="I39" s="19"/>
      <c r="J39" s="121">
        <v>82</v>
      </c>
    </row>
    <row r="40" spans="1:10" ht="15" customHeight="1">
      <c r="A40" s="15" t="s">
        <v>114</v>
      </c>
      <c r="B40" s="21">
        <v>2004</v>
      </c>
      <c r="C40" s="21"/>
      <c r="D40" s="67">
        <v>39300</v>
      </c>
      <c r="E40" s="67"/>
      <c r="F40" s="19">
        <v>28280</v>
      </c>
      <c r="G40" s="19">
        <v>6220</v>
      </c>
      <c r="H40" s="19">
        <v>34500</v>
      </c>
      <c r="I40" s="19"/>
      <c r="J40" s="121">
        <v>82</v>
      </c>
    </row>
    <row r="41" spans="1:10" ht="15" customHeight="1">
      <c r="A41" s="15" t="s">
        <v>114</v>
      </c>
      <c r="B41" s="21">
        <v>2005</v>
      </c>
      <c r="C41" s="21"/>
      <c r="D41" s="67">
        <v>39400</v>
      </c>
      <c r="E41" s="67"/>
      <c r="F41" s="19">
        <v>28360</v>
      </c>
      <c r="G41" s="19">
        <v>6220</v>
      </c>
      <c r="H41" s="19">
        <v>34580</v>
      </c>
      <c r="I41" s="19"/>
      <c r="J41" s="121">
        <v>82</v>
      </c>
    </row>
    <row r="42" spans="1:10" ht="15" customHeight="1">
      <c r="A42" s="15" t="s">
        <v>113</v>
      </c>
      <c r="B42" s="21">
        <v>2006</v>
      </c>
      <c r="C42" s="21"/>
      <c r="D42" s="67">
        <v>39700</v>
      </c>
      <c r="E42" s="67"/>
      <c r="F42" s="19">
        <v>28580</v>
      </c>
      <c r="G42" s="19">
        <v>6260</v>
      </c>
      <c r="H42" s="19">
        <v>34840</v>
      </c>
      <c r="I42" s="19"/>
      <c r="J42" s="121">
        <v>82</v>
      </c>
    </row>
    <row r="43" spans="1:10" ht="15" customHeight="1">
      <c r="A43" s="15" t="s">
        <v>112</v>
      </c>
      <c r="B43" s="21">
        <v>2006</v>
      </c>
      <c r="C43" s="21"/>
      <c r="D43" s="67">
        <v>39700</v>
      </c>
      <c r="E43" s="67"/>
      <c r="F43" s="19">
        <v>29060</v>
      </c>
      <c r="G43" s="19">
        <v>7220</v>
      </c>
      <c r="H43" s="19">
        <v>36280</v>
      </c>
      <c r="I43" s="19"/>
      <c r="J43" s="121">
        <v>80.1</v>
      </c>
    </row>
    <row r="44" spans="1:10" ht="15" customHeight="1">
      <c r="A44" s="15" t="s">
        <v>114</v>
      </c>
      <c r="B44" s="21">
        <v>2007</v>
      </c>
      <c r="C44" s="21"/>
      <c r="D44" s="67">
        <v>40300</v>
      </c>
      <c r="E44" s="67"/>
      <c r="F44" s="19">
        <v>29480</v>
      </c>
      <c r="G44" s="19">
        <v>7340</v>
      </c>
      <c r="H44" s="19">
        <v>36820</v>
      </c>
      <c r="I44" s="19"/>
      <c r="J44" s="121">
        <v>80.1</v>
      </c>
    </row>
    <row r="45" spans="1:10" ht="15" customHeight="1">
      <c r="A45" s="15" t="s">
        <v>114</v>
      </c>
      <c r="B45" s="21">
        <v>2008</v>
      </c>
      <c r="C45" s="21"/>
      <c r="D45" s="67">
        <v>41000</v>
      </c>
      <c r="E45" s="67"/>
      <c r="F45" s="19">
        <v>30000</v>
      </c>
      <c r="G45" s="19">
        <v>7460</v>
      </c>
      <c r="H45" s="19">
        <v>37460</v>
      </c>
      <c r="I45" s="19"/>
      <c r="J45" s="121">
        <v>80.1</v>
      </c>
    </row>
    <row r="46" spans="1:10" ht="15" customHeight="1">
      <c r="A46" s="2" t="s">
        <v>114</v>
      </c>
      <c r="B46" s="120">
        <v>2009</v>
      </c>
      <c r="C46" s="120"/>
      <c r="D46" s="99">
        <v>42800</v>
      </c>
      <c r="E46" s="181"/>
      <c r="F46" s="60">
        <v>31320</v>
      </c>
      <c r="G46" s="60">
        <v>7780</v>
      </c>
      <c r="H46" s="60">
        <v>39100</v>
      </c>
      <c r="I46" s="90"/>
      <c r="J46" s="122">
        <v>80.1</v>
      </c>
    </row>
    <row r="47" spans="1:10" ht="24" customHeight="1">
      <c r="A47" s="39"/>
      <c r="B47" s="43"/>
      <c r="C47" s="43"/>
      <c r="D47" s="42"/>
      <c r="E47" s="42"/>
      <c r="F47" s="44"/>
      <c r="G47" s="44"/>
      <c r="H47" s="44"/>
      <c r="I47" s="44"/>
      <c r="J47" s="61"/>
    </row>
    <row r="48" spans="1:13" ht="36.75" customHeight="1">
      <c r="A48" s="227" t="s">
        <v>218</v>
      </c>
      <c r="B48" s="228"/>
      <c r="C48" s="228"/>
      <c r="D48" s="228"/>
      <c r="E48" s="228"/>
      <c r="F48" s="228"/>
      <c r="G48" s="228"/>
      <c r="H48" s="228"/>
      <c r="I48" s="228"/>
      <c r="J48" s="228"/>
      <c r="K48" s="17"/>
      <c r="L48" s="17"/>
      <c r="M48" s="16"/>
    </row>
  </sheetData>
  <sheetProtection/>
  <mergeCells count="12">
    <mergeCell ref="F7:H7"/>
    <mergeCell ref="A29:J29"/>
    <mergeCell ref="F35:H35"/>
    <mergeCell ref="J35:J36"/>
    <mergeCell ref="A48:J48"/>
    <mergeCell ref="A2:H2"/>
    <mergeCell ref="A32:J32"/>
    <mergeCell ref="A34:J34"/>
    <mergeCell ref="J7:J8"/>
    <mergeCell ref="A4:J4"/>
    <mergeCell ref="A6:J6"/>
    <mergeCell ref="D7:D8"/>
  </mergeCells>
  <printOptions/>
  <pageMargins left="0.7874015748031497" right="0.3937007874015748" top="0.9" bottom="0.1968503937007874" header="0.5118110236220472" footer="0.5118110236220472"/>
  <pageSetup firstPageNumber="39" useFirstPageNumber="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50"/>
  <sheetViews>
    <sheetView zoomScalePageLayoutView="0" workbookViewId="0" topLeftCell="A1">
      <selection activeCell="M2" sqref="M2"/>
    </sheetView>
  </sheetViews>
  <sheetFormatPr defaultColWidth="9.140625" defaultRowHeight="12.75"/>
  <cols>
    <col min="1" max="1" width="11.28125" style="0" customWidth="1"/>
    <col min="2" max="2" width="9.421875" style="0" customWidth="1"/>
    <col min="3" max="3" width="1.7109375" style="0" customWidth="1"/>
    <col min="4" max="4" width="8.28125" style="0" customWidth="1"/>
    <col min="5" max="5" width="1.421875" style="0" customWidth="1"/>
    <col min="6" max="6" width="7.57421875" style="0" customWidth="1"/>
    <col min="7" max="7" width="7.140625" style="0" customWidth="1"/>
    <col min="8" max="8" width="9.28125" style="0" customWidth="1"/>
    <col min="9" max="9" width="1.7109375" style="0" customWidth="1"/>
    <col min="10" max="10" width="8.7109375" style="0" customWidth="1"/>
    <col min="11" max="11" width="8.00390625" style="0" customWidth="1"/>
    <col min="12" max="12" width="8.7109375" style="0" customWidth="1"/>
    <col min="13" max="13" width="8.00390625" style="0" customWidth="1"/>
  </cols>
  <sheetData>
    <row r="1" spans="1:13" ht="27" customHeight="1">
      <c r="A1" s="231" t="s">
        <v>229</v>
      </c>
      <c r="B1" s="232"/>
      <c r="C1" s="232"/>
      <c r="D1" s="232"/>
      <c r="E1" s="232"/>
      <c r="F1" s="232"/>
      <c r="G1" s="232"/>
      <c r="H1" s="232"/>
      <c r="I1" s="232"/>
      <c r="J1" s="232"/>
      <c r="K1" s="232"/>
      <c r="L1" s="232"/>
      <c r="M1" s="73"/>
    </row>
    <row r="2" spans="1:13" ht="7.5" customHeight="1">
      <c r="A2" s="72"/>
      <c r="B2" s="73"/>
      <c r="C2" s="73"/>
      <c r="D2" s="73"/>
      <c r="E2" s="73"/>
      <c r="F2" s="73"/>
      <c r="G2" s="73"/>
      <c r="H2" s="73"/>
      <c r="I2" s="73"/>
      <c r="J2" s="73"/>
      <c r="K2" s="73"/>
      <c r="L2" s="73"/>
      <c r="M2" s="73"/>
    </row>
    <row r="3" spans="1:13" ht="27" customHeight="1">
      <c r="A3" s="234" t="s">
        <v>168</v>
      </c>
      <c r="B3" s="234"/>
      <c r="C3" s="234"/>
      <c r="D3" s="234"/>
      <c r="E3" s="234"/>
      <c r="F3" s="234"/>
      <c r="G3" s="234"/>
      <c r="H3" s="234"/>
      <c r="I3" s="234"/>
      <c r="J3" s="234"/>
      <c r="K3" s="234"/>
      <c r="L3" s="234"/>
      <c r="M3" s="26"/>
    </row>
    <row r="4" spans="1:14" ht="24.75" customHeight="1">
      <c r="A4" s="21" t="s">
        <v>102</v>
      </c>
      <c r="B4" s="116" t="s">
        <v>48</v>
      </c>
      <c r="C4" s="79"/>
      <c r="D4" s="245" t="s">
        <v>49</v>
      </c>
      <c r="E4" s="245"/>
      <c r="F4" s="253"/>
      <c r="G4" s="253"/>
      <c r="H4" s="253"/>
      <c r="I4" s="68"/>
      <c r="J4" s="245" t="s">
        <v>51</v>
      </c>
      <c r="K4" s="253"/>
      <c r="L4" s="253"/>
      <c r="M4" s="21"/>
      <c r="N4" s="37"/>
    </row>
    <row r="5" spans="1:14" ht="48" customHeight="1">
      <c r="A5" s="5" t="s">
        <v>167</v>
      </c>
      <c r="B5" s="10" t="s">
        <v>92</v>
      </c>
      <c r="C5" s="10"/>
      <c r="D5" s="10" t="s">
        <v>156</v>
      </c>
      <c r="E5" s="92" t="s">
        <v>96</v>
      </c>
      <c r="F5" s="10" t="s">
        <v>93</v>
      </c>
      <c r="G5" s="10" t="s">
        <v>9</v>
      </c>
      <c r="H5" s="10" t="s">
        <v>126</v>
      </c>
      <c r="I5" s="10"/>
      <c r="J5" s="10" t="s">
        <v>20</v>
      </c>
      <c r="K5" s="152"/>
      <c r="L5" s="152"/>
      <c r="M5" s="6"/>
      <c r="N5" s="20"/>
    </row>
    <row r="6" spans="1:14" ht="18.75" customHeight="1">
      <c r="A6" s="84" t="s">
        <v>13</v>
      </c>
      <c r="B6" s="112">
        <v>100</v>
      </c>
      <c r="C6" s="112"/>
      <c r="D6" s="112">
        <v>100</v>
      </c>
      <c r="E6" s="112"/>
      <c r="F6" s="112">
        <v>100</v>
      </c>
      <c r="G6" s="112">
        <v>100</v>
      </c>
      <c r="H6" s="112">
        <v>100</v>
      </c>
      <c r="I6" s="112"/>
      <c r="J6" s="112">
        <v>100</v>
      </c>
      <c r="K6" s="153"/>
      <c r="L6" s="153"/>
      <c r="N6" s="7"/>
    </row>
    <row r="7" spans="1:14" ht="12.75">
      <c r="A7" s="3" t="s">
        <v>206</v>
      </c>
      <c r="B7" s="7">
        <v>3.6</v>
      </c>
      <c r="C7" s="93"/>
      <c r="D7" s="7">
        <v>11.1</v>
      </c>
      <c r="E7" s="93"/>
      <c r="F7" s="7">
        <v>7.3</v>
      </c>
      <c r="G7" s="7">
        <v>5</v>
      </c>
      <c r="H7" s="7">
        <v>4.6</v>
      </c>
      <c r="I7" s="93"/>
      <c r="J7" s="185" t="s">
        <v>42</v>
      </c>
      <c r="K7" s="154"/>
      <c r="L7" s="154"/>
      <c r="N7" s="4"/>
    </row>
    <row r="8" spans="1:14" ht="12.75">
      <c r="A8" s="3" t="s">
        <v>188</v>
      </c>
      <c r="B8" s="7">
        <v>26.3</v>
      </c>
      <c r="C8" s="93"/>
      <c r="D8" s="7">
        <v>29.6</v>
      </c>
      <c r="E8" s="93"/>
      <c r="F8" s="7">
        <v>29.7</v>
      </c>
      <c r="G8" s="7">
        <v>27.6</v>
      </c>
      <c r="H8" s="7">
        <v>27.3</v>
      </c>
      <c r="I8" s="93"/>
      <c r="J8" s="7">
        <v>5.1</v>
      </c>
      <c r="K8" s="155"/>
      <c r="L8" s="154"/>
      <c r="N8" s="4"/>
    </row>
    <row r="9" spans="1:14" ht="12.75">
      <c r="A9" s="3" t="s">
        <v>189</v>
      </c>
      <c r="B9" s="7">
        <v>26.3</v>
      </c>
      <c r="C9" s="93"/>
      <c r="D9" s="7">
        <v>14.8</v>
      </c>
      <c r="E9" s="93"/>
      <c r="F9" s="7">
        <v>19.6</v>
      </c>
      <c r="G9" s="7">
        <v>22.1</v>
      </c>
      <c r="H9" s="7">
        <v>23.5</v>
      </c>
      <c r="I9" s="93"/>
      <c r="J9" s="7">
        <v>21.9</v>
      </c>
      <c r="K9" s="155"/>
      <c r="L9" s="154"/>
      <c r="N9" s="4"/>
    </row>
    <row r="10" spans="1:14" ht="12.75">
      <c r="A10" s="3" t="s">
        <v>190</v>
      </c>
      <c r="B10" s="7">
        <v>21</v>
      </c>
      <c r="C10" s="93"/>
      <c r="D10" s="215">
        <v>18.5</v>
      </c>
      <c r="E10" s="93"/>
      <c r="F10" s="7">
        <v>18.7</v>
      </c>
      <c r="G10" s="7">
        <v>20.4</v>
      </c>
      <c r="H10" s="7">
        <v>20.5</v>
      </c>
      <c r="I10" s="93"/>
      <c r="J10" s="7">
        <v>31.7</v>
      </c>
      <c r="K10" s="155"/>
      <c r="L10" s="154"/>
      <c r="N10" s="4"/>
    </row>
    <row r="11" spans="1:14" ht="12.75">
      <c r="A11" s="3" t="s">
        <v>191</v>
      </c>
      <c r="B11" s="7">
        <v>13.7</v>
      </c>
      <c r="C11" s="93"/>
      <c r="D11" s="215">
        <v>3.7</v>
      </c>
      <c r="E11" s="93"/>
      <c r="F11" s="7">
        <v>14.2</v>
      </c>
      <c r="G11" s="7">
        <v>14</v>
      </c>
      <c r="H11" s="7">
        <v>13.9</v>
      </c>
      <c r="I11" s="93"/>
      <c r="J11" s="7">
        <v>23.3</v>
      </c>
      <c r="K11" s="155"/>
      <c r="L11" s="154"/>
      <c r="N11" s="4"/>
    </row>
    <row r="12" spans="1:14" ht="12.75">
      <c r="A12" s="3" t="s">
        <v>192</v>
      </c>
      <c r="B12" s="7">
        <v>6.8</v>
      </c>
      <c r="C12" s="93"/>
      <c r="D12" s="216">
        <v>14.8</v>
      </c>
      <c r="E12" s="93"/>
      <c r="F12" s="7">
        <v>7.2</v>
      </c>
      <c r="G12" s="7">
        <v>7.8</v>
      </c>
      <c r="H12" s="7">
        <v>7.4</v>
      </c>
      <c r="I12" s="93"/>
      <c r="J12" s="7">
        <v>13.8</v>
      </c>
      <c r="K12" s="154"/>
      <c r="L12" s="154"/>
      <c r="N12" s="4"/>
    </row>
    <row r="13" spans="1:14" ht="12.75">
      <c r="A13" s="3" t="s">
        <v>193</v>
      </c>
      <c r="B13" s="7">
        <v>2.3</v>
      </c>
      <c r="C13" s="93"/>
      <c r="D13" s="216">
        <v>7.4</v>
      </c>
      <c r="E13" s="102"/>
      <c r="F13" s="7">
        <v>3.2</v>
      </c>
      <c r="G13" s="7">
        <v>3</v>
      </c>
      <c r="H13" s="7">
        <v>2.8</v>
      </c>
      <c r="I13" s="93"/>
      <c r="J13" s="7">
        <v>4.2</v>
      </c>
      <c r="K13" s="154"/>
      <c r="L13" s="154"/>
      <c r="N13" s="4"/>
    </row>
    <row r="14" spans="1:14" ht="12.75">
      <c r="A14" s="3" t="s">
        <v>194</v>
      </c>
      <c r="B14" s="185" t="s">
        <v>42</v>
      </c>
      <c r="C14" s="93"/>
      <c r="D14" s="217" t="s">
        <v>42</v>
      </c>
      <c r="E14" s="114"/>
      <c r="F14" s="195" t="s">
        <v>42</v>
      </c>
      <c r="G14" s="185" t="s">
        <v>42</v>
      </c>
      <c r="H14" s="185" t="s">
        <v>42</v>
      </c>
      <c r="I14" s="93"/>
      <c r="J14" s="185" t="s">
        <v>42</v>
      </c>
      <c r="K14" s="154"/>
      <c r="L14" s="154"/>
      <c r="N14" s="4"/>
    </row>
    <row r="15" spans="1:14" ht="12.75">
      <c r="A15" s="3" t="s">
        <v>108</v>
      </c>
      <c r="B15" s="4">
        <v>10514</v>
      </c>
      <c r="C15" s="87"/>
      <c r="D15" s="165">
        <v>27</v>
      </c>
      <c r="E15" s="87"/>
      <c r="F15" s="4">
        <v>1580</v>
      </c>
      <c r="G15" s="4">
        <v>16346</v>
      </c>
      <c r="H15" s="4">
        <f>B15+D15+F15+G15</f>
        <v>28467</v>
      </c>
      <c r="I15" s="87"/>
      <c r="J15" s="4">
        <v>356</v>
      </c>
      <c r="K15" s="156"/>
      <c r="L15" s="157"/>
      <c r="N15" s="4"/>
    </row>
    <row r="16" spans="1:14" s="100" customFormat="1" ht="12.75">
      <c r="A16" s="3"/>
      <c r="B16" s="7"/>
      <c r="C16" s="7"/>
      <c r="D16" s="215"/>
      <c r="E16" s="7"/>
      <c r="F16" s="7"/>
      <c r="G16" s="7"/>
      <c r="H16" s="7"/>
      <c r="I16" s="7"/>
      <c r="J16" s="7"/>
      <c r="K16" s="4"/>
      <c r="L16" s="62"/>
      <c r="N16" s="4"/>
    </row>
    <row r="17" spans="1:14" ht="16.5" customHeight="1">
      <c r="A17" s="14" t="s">
        <v>15</v>
      </c>
      <c r="B17" s="112">
        <v>100</v>
      </c>
      <c r="C17" s="112"/>
      <c r="D17" s="218">
        <v>100</v>
      </c>
      <c r="E17" s="112"/>
      <c r="F17" s="112">
        <v>100</v>
      </c>
      <c r="G17" s="112">
        <v>100</v>
      </c>
      <c r="H17" s="112">
        <v>100</v>
      </c>
      <c r="I17" s="112"/>
      <c r="J17" s="112">
        <v>100</v>
      </c>
      <c r="K17" s="153"/>
      <c r="L17" s="158"/>
      <c r="N17" s="4"/>
    </row>
    <row r="18" spans="1:14" ht="12.75">
      <c r="A18" s="3" t="s">
        <v>206</v>
      </c>
      <c r="B18" s="7">
        <v>5.4</v>
      </c>
      <c r="C18" s="93"/>
      <c r="D18" s="215">
        <v>11.1</v>
      </c>
      <c r="E18" s="93"/>
      <c r="F18" s="7">
        <v>13</v>
      </c>
      <c r="G18" s="7">
        <v>8.5</v>
      </c>
      <c r="H18" s="7">
        <v>7.8</v>
      </c>
      <c r="I18" s="93"/>
      <c r="J18" s="185" t="s">
        <v>42</v>
      </c>
      <c r="K18" s="154"/>
      <c r="L18" s="154"/>
      <c r="N18" s="4"/>
    </row>
    <row r="19" spans="1:14" ht="12.75">
      <c r="A19" s="3" t="s">
        <v>188</v>
      </c>
      <c r="B19" s="7">
        <v>28.1</v>
      </c>
      <c r="C19" s="93"/>
      <c r="D19" s="215">
        <v>33.3</v>
      </c>
      <c r="E19" s="93"/>
      <c r="F19" s="7">
        <v>44.5</v>
      </c>
      <c r="G19" s="7">
        <v>36.9</v>
      </c>
      <c r="H19" s="7">
        <v>34.5</v>
      </c>
      <c r="I19" s="93"/>
      <c r="J19" s="185" t="s">
        <v>42</v>
      </c>
      <c r="K19" s="155"/>
      <c r="L19" s="154"/>
      <c r="N19" s="4"/>
    </row>
    <row r="20" spans="1:14" ht="12.75">
      <c r="A20" s="3" t="s">
        <v>189</v>
      </c>
      <c r="B20" s="7">
        <v>24</v>
      </c>
      <c r="C20" s="93"/>
      <c r="D20" s="215">
        <v>16.7</v>
      </c>
      <c r="E20" s="93"/>
      <c r="F20" s="7">
        <v>15.1</v>
      </c>
      <c r="G20" s="7">
        <v>20.1</v>
      </c>
      <c r="H20" s="7">
        <v>21</v>
      </c>
      <c r="I20" s="93"/>
      <c r="J20" s="7">
        <v>31.3</v>
      </c>
      <c r="K20" s="155"/>
      <c r="L20" s="154"/>
      <c r="N20" s="4"/>
    </row>
    <row r="21" spans="1:14" ht="12.75">
      <c r="A21" s="3" t="s">
        <v>190</v>
      </c>
      <c r="B21" s="7">
        <v>17.9</v>
      </c>
      <c r="C21" s="93"/>
      <c r="D21" s="215">
        <v>27.8</v>
      </c>
      <c r="E21" s="93"/>
      <c r="F21" s="7">
        <v>10.7</v>
      </c>
      <c r="G21" s="7">
        <v>14.7</v>
      </c>
      <c r="H21" s="7">
        <v>15.5</v>
      </c>
      <c r="I21" s="93"/>
      <c r="J21" s="7">
        <v>43.8</v>
      </c>
      <c r="K21" s="155"/>
      <c r="L21" s="154"/>
      <c r="N21" s="4"/>
    </row>
    <row r="22" spans="1:14" ht="12.75">
      <c r="A22" s="3" t="s">
        <v>191</v>
      </c>
      <c r="B22" s="7">
        <v>13.4</v>
      </c>
      <c r="C22" s="93"/>
      <c r="D22" s="215">
        <v>5.6</v>
      </c>
      <c r="E22" s="93"/>
      <c r="F22" s="7">
        <v>8.1</v>
      </c>
      <c r="G22" s="7">
        <v>11.3</v>
      </c>
      <c r="H22" s="7">
        <v>11.8</v>
      </c>
      <c r="I22" s="93"/>
      <c r="J22" s="7">
        <v>18.8</v>
      </c>
      <c r="K22" s="155"/>
      <c r="L22" s="154"/>
      <c r="N22" s="4"/>
    </row>
    <row r="23" spans="1:14" ht="12.75">
      <c r="A23" s="3" t="s">
        <v>192</v>
      </c>
      <c r="B23" s="7">
        <v>7.8</v>
      </c>
      <c r="C23" s="93"/>
      <c r="D23" s="216" t="s">
        <v>42</v>
      </c>
      <c r="E23" s="102"/>
      <c r="F23" s="7">
        <v>5.8</v>
      </c>
      <c r="G23" s="7">
        <v>6</v>
      </c>
      <c r="H23" s="7">
        <v>6.6</v>
      </c>
      <c r="I23" s="93"/>
      <c r="J23" s="185">
        <v>6.3</v>
      </c>
      <c r="K23" s="154"/>
      <c r="L23" s="154"/>
      <c r="N23" s="4"/>
    </row>
    <row r="24" spans="1:14" ht="12.75">
      <c r="A24" s="3" t="s">
        <v>193</v>
      </c>
      <c r="B24" s="7">
        <v>3.4</v>
      </c>
      <c r="C24" s="93"/>
      <c r="D24" s="216">
        <v>5.6</v>
      </c>
      <c r="E24" s="102"/>
      <c r="F24" s="185">
        <v>2.8</v>
      </c>
      <c r="G24" s="7">
        <v>2.5</v>
      </c>
      <c r="H24" s="7">
        <v>2.8</v>
      </c>
      <c r="I24" s="93"/>
      <c r="J24" s="185" t="s">
        <v>42</v>
      </c>
      <c r="K24" s="154"/>
      <c r="L24" s="154"/>
      <c r="N24" s="4"/>
    </row>
    <row r="25" spans="1:14" ht="12.75">
      <c r="A25" s="3" t="s">
        <v>194</v>
      </c>
      <c r="B25" s="185" t="s">
        <v>42</v>
      </c>
      <c r="C25" s="114"/>
      <c r="D25" s="216" t="s">
        <v>42</v>
      </c>
      <c r="E25" s="102"/>
      <c r="F25" s="185" t="s">
        <v>42</v>
      </c>
      <c r="G25" s="185" t="s">
        <v>42</v>
      </c>
      <c r="H25" s="185" t="s">
        <v>42</v>
      </c>
      <c r="I25" s="93"/>
      <c r="J25" s="185" t="s">
        <v>42</v>
      </c>
      <c r="K25" s="154"/>
      <c r="L25" s="154"/>
      <c r="N25" s="4"/>
    </row>
    <row r="26" spans="1:14" ht="12.75">
      <c r="A26" s="21" t="s">
        <v>109</v>
      </c>
      <c r="B26" s="19">
        <v>3258</v>
      </c>
      <c r="C26" s="88"/>
      <c r="D26" s="170">
        <v>18</v>
      </c>
      <c r="E26" s="88"/>
      <c r="F26" s="19">
        <v>776</v>
      </c>
      <c r="G26" s="19">
        <v>5315</v>
      </c>
      <c r="H26" s="19">
        <f>G26+F26+D26+B26</f>
        <v>9367</v>
      </c>
      <c r="I26" s="88"/>
      <c r="J26" s="19">
        <v>16</v>
      </c>
      <c r="K26" s="156"/>
      <c r="L26" s="159"/>
      <c r="N26" s="19"/>
    </row>
    <row r="27" spans="1:14" s="100" customFormat="1" ht="12.75">
      <c r="A27" s="21"/>
      <c r="B27" s="7"/>
      <c r="C27" s="7"/>
      <c r="D27" s="215"/>
      <c r="E27" s="7"/>
      <c r="F27" s="7"/>
      <c r="G27" s="7"/>
      <c r="H27" s="7"/>
      <c r="I27" s="7"/>
      <c r="J27" s="7"/>
      <c r="K27" s="19"/>
      <c r="L27" s="67"/>
      <c r="N27" s="19"/>
    </row>
    <row r="28" spans="1:12" ht="16.5" customHeight="1">
      <c r="A28" s="14" t="s">
        <v>36</v>
      </c>
      <c r="B28" s="112">
        <v>100</v>
      </c>
      <c r="C28" s="112"/>
      <c r="D28" s="218">
        <v>100</v>
      </c>
      <c r="E28" s="112"/>
      <c r="F28" s="112">
        <v>100</v>
      </c>
      <c r="G28" s="112">
        <v>100</v>
      </c>
      <c r="H28" s="112">
        <v>100</v>
      </c>
      <c r="I28" s="112"/>
      <c r="J28" s="112">
        <v>100</v>
      </c>
      <c r="K28" s="153"/>
      <c r="L28" s="158"/>
    </row>
    <row r="29" spans="1:12" ht="12.75">
      <c r="A29" s="3" t="s">
        <v>206</v>
      </c>
      <c r="B29" s="187">
        <v>4</v>
      </c>
      <c r="C29" s="94"/>
      <c r="D29" s="219">
        <v>11.1</v>
      </c>
      <c r="E29" s="94"/>
      <c r="F29" s="187">
        <v>9.2</v>
      </c>
      <c r="G29" s="187">
        <v>5.9</v>
      </c>
      <c r="H29" s="187">
        <v>5.4</v>
      </c>
      <c r="I29" s="94"/>
      <c r="J29" s="194"/>
      <c r="K29" s="160"/>
      <c r="L29" s="160"/>
    </row>
    <row r="30" spans="1:12" ht="12.75">
      <c r="A30" s="3" t="s">
        <v>188</v>
      </c>
      <c r="B30" s="187">
        <v>26.7</v>
      </c>
      <c r="C30" s="94"/>
      <c r="D30" s="219">
        <v>31.1</v>
      </c>
      <c r="E30" s="94"/>
      <c r="F30" s="187">
        <v>34.6</v>
      </c>
      <c r="G30" s="187">
        <v>29.9</v>
      </c>
      <c r="H30" s="187">
        <v>29</v>
      </c>
      <c r="I30" s="94"/>
      <c r="J30" s="210">
        <v>4.838709677419355</v>
      </c>
      <c r="K30" s="161"/>
      <c r="L30" s="160"/>
    </row>
    <row r="31" spans="1:12" ht="12.75">
      <c r="A31" s="3" t="s">
        <v>189</v>
      </c>
      <c r="B31" s="187">
        <v>25.8</v>
      </c>
      <c r="C31" s="94"/>
      <c r="D31" s="219">
        <v>15.6</v>
      </c>
      <c r="E31" s="94"/>
      <c r="F31" s="187">
        <v>18.1</v>
      </c>
      <c r="G31" s="187">
        <v>21.6</v>
      </c>
      <c r="H31" s="187">
        <v>22.9</v>
      </c>
      <c r="I31" s="94"/>
      <c r="J31" s="210">
        <v>22.311827956989248</v>
      </c>
      <c r="K31" s="161"/>
      <c r="L31" s="160"/>
    </row>
    <row r="32" spans="1:12" ht="12.75">
      <c r="A32" s="3" t="s">
        <v>190</v>
      </c>
      <c r="B32" s="187">
        <v>20.3</v>
      </c>
      <c r="C32" s="94"/>
      <c r="D32" s="219">
        <v>22.2</v>
      </c>
      <c r="E32" s="94"/>
      <c r="F32" s="187">
        <v>16.1</v>
      </c>
      <c r="G32" s="187">
        <v>19</v>
      </c>
      <c r="H32" s="187">
        <v>19.3</v>
      </c>
      <c r="I32" s="94"/>
      <c r="J32" s="210">
        <v>32.25806451612903</v>
      </c>
      <c r="K32" s="161"/>
      <c r="L32" s="160"/>
    </row>
    <row r="33" spans="1:12" ht="12.75">
      <c r="A33" s="3" t="s">
        <v>191</v>
      </c>
      <c r="B33" s="187">
        <v>13.6</v>
      </c>
      <c r="C33" s="94"/>
      <c r="D33" s="219">
        <v>4.4</v>
      </c>
      <c r="E33" s="94"/>
      <c r="F33" s="187">
        <v>12.2</v>
      </c>
      <c r="G33" s="187">
        <v>13.3</v>
      </c>
      <c r="H33" s="187">
        <v>13.4</v>
      </c>
      <c r="I33" s="94"/>
      <c r="J33" s="210">
        <v>23.118279569892472</v>
      </c>
      <c r="K33" s="161"/>
      <c r="L33" s="160"/>
    </row>
    <row r="34" spans="1:12" ht="12.75">
      <c r="A34" s="3" t="s">
        <v>192</v>
      </c>
      <c r="B34" s="187">
        <v>7</v>
      </c>
      <c r="C34" s="94"/>
      <c r="D34" s="219">
        <v>8.9</v>
      </c>
      <c r="E34" s="94"/>
      <c r="F34" s="187">
        <v>6.7</v>
      </c>
      <c r="G34" s="187">
        <v>7.4</v>
      </c>
      <c r="H34" s="187">
        <v>7.2</v>
      </c>
      <c r="I34" s="94"/>
      <c r="J34" s="210">
        <v>13.440860215053762</v>
      </c>
      <c r="K34" s="160"/>
      <c r="L34" s="160"/>
    </row>
    <row r="35" spans="1:12" ht="12.75">
      <c r="A35" s="3" t="s">
        <v>193</v>
      </c>
      <c r="B35" s="187">
        <v>2.5</v>
      </c>
      <c r="C35" s="94"/>
      <c r="D35" s="220">
        <v>6.7</v>
      </c>
      <c r="E35" s="103"/>
      <c r="F35" s="187">
        <v>3.1</v>
      </c>
      <c r="G35" s="187">
        <v>2.9</v>
      </c>
      <c r="H35" s="187">
        <v>2.8</v>
      </c>
      <c r="I35" s="94"/>
      <c r="J35" s="210">
        <v>4.032258064516129</v>
      </c>
      <c r="K35" s="160"/>
      <c r="L35" s="160"/>
    </row>
    <row r="36" spans="1:12" ht="12.75">
      <c r="A36" s="3" t="s">
        <v>194</v>
      </c>
      <c r="B36" s="194" t="s">
        <v>42</v>
      </c>
      <c r="C36" s="94"/>
      <c r="D36" s="220" t="s">
        <v>42</v>
      </c>
      <c r="E36" s="103"/>
      <c r="F36" s="194" t="s">
        <v>42</v>
      </c>
      <c r="G36" s="194" t="s">
        <v>42</v>
      </c>
      <c r="H36" s="194" t="s">
        <v>42</v>
      </c>
      <c r="I36" s="94"/>
      <c r="J36" s="194" t="s">
        <v>42</v>
      </c>
      <c r="K36" s="160"/>
      <c r="L36" s="160"/>
    </row>
    <row r="37" spans="1:13" ht="16.5" customHeight="1">
      <c r="A37" s="3" t="s">
        <v>33</v>
      </c>
      <c r="B37" s="19">
        <f>B15+B26</f>
        <v>13772</v>
      </c>
      <c r="C37" s="90"/>
      <c r="D37" s="203">
        <f>D15+D26</f>
        <v>45</v>
      </c>
      <c r="E37" s="90"/>
      <c r="F37" s="60">
        <f>F15+F26</f>
        <v>2356</v>
      </c>
      <c r="G37" s="60">
        <f>G15+G26</f>
        <v>21661</v>
      </c>
      <c r="H37" s="60">
        <f>H15+H26</f>
        <v>37834</v>
      </c>
      <c r="I37" s="90"/>
      <c r="J37" s="60">
        <f>J15+J26</f>
        <v>372</v>
      </c>
      <c r="K37" s="162"/>
      <c r="L37" s="163"/>
      <c r="M37" s="6"/>
    </row>
    <row r="38" spans="1:13" ht="24" customHeight="1">
      <c r="A38" s="82"/>
      <c r="B38" s="83"/>
      <c r="C38" s="19"/>
      <c r="D38" s="19"/>
      <c r="E38" s="19"/>
      <c r="F38" s="19"/>
      <c r="G38" s="19"/>
      <c r="H38" s="19"/>
      <c r="I38" s="19"/>
      <c r="J38" s="19"/>
      <c r="K38" s="19"/>
      <c r="L38" s="19"/>
      <c r="M38" s="6"/>
    </row>
    <row r="39" spans="1:13" ht="69.75" customHeight="1">
      <c r="A39" s="243" t="s">
        <v>210</v>
      </c>
      <c r="B39" s="252"/>
      <c r="C39" s="252"/>
      <c r="D39" s="252"/>
      <c r="E39" s="252"/>
      <c r="F39" s="252"/>
      <c r="G39" s="252"/>
      <c r="H39" s="252"/>
      <c r="I39" s="252"/>
      <c r="J39" s="252"/>
      <c r="K39" s="252"/>
      <c r="L39" s="252"/>
      <c r="M39" s="26"/>
    </row>
    <row r="47" ht="12.75">
      <c r="A47" s="28"/>
    </row>
    <row r="48" ht="12.75">
      <c r="A48" s="28"/>
    </row>
    <row r="49" spans="1:11" ht="12.75">
      <c r="A49" s="28"/>
      <c r="B49" s="28"/>
      <c r="C49" s="28"/>
      <c r="D49" s="28"/>
      <c r="E49" s="28"/>
      <c r="F49" s="28"/>
      <c r="G49" s="28"/>
      <c r="H49" s="28"/>
      <c r="I49" s="28"/>
      <c r="J49" s="28"/>
      <c r="K49" s="28"/>
    </row>
    <row r="50" ht="12.75">
      <c r="A50" s="28"/>
    </row>
  </sheetData>
  <sheetProtection/>
  <mergeCells count="5">
    <mergeCell ref="A39:L39"/>
    <mergeCell ref="A1:L1"/>
    <mergeCell ref="A3:L3"/>
    <mergeCell ref="J4:L4"/>
    <mergeCell ref="D4:H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J53"/>
  <sheetViews>
    <sheetView zoomScalePageLayoutView="0" workbookViewId="0" topLeftCell="A1">
      <selection activeCell="G2" sqref="G2"/>
    </sheetView>
  </sheetViews>
  <sheetFormatPr defaultColWidth="9.140625" defaultRowHeight="12.75"/>
  <cols>
    <col min="1" max="1" width="21.421875" style="0" customWidth="1"/>
    <col min="2" max="5" width="10.7109375" style="0" customWidth="1"/>
    <col min="6" max="6" width="7.7109375" style="0" customWidth="1"/>
    <col min="7" max="7" width="8.140625" style="0" customWidth="1"/>
    <col min="8" max="8" width="7.28125" style="0" customWidth="1"/>
    <col min="9" max="9" width="7.8515625" style="0" customWidth="1"/>
    <col min="10" max="10" width="8.140625" style="0" customWidth="1"/>
  </cols>
  <sheetData>
    <row r="1" spans="1:10" ht="39.75" customHeight="1">
      <c r="A1" s="231" t="s">
        <v>230</v>
      </c>
      <c r="B1" s="232"/>
      <c r="C1" s="232"/>
      <c r="D1" s="232"/>
      <c r="E1" s="232"/>
      <c r="F1" s="16"/>
      <c r="G1" s="16"/>
      <c r="H1" s="16"/>
      <c r="I1" s="16"/>
      <c r="J1" s="16"/>
    </row>
    <row r="2" spans="1:10" ht="7.5" customHeight="1">
      <c r="A2" s="72"/>
      <c r="B2" s="73"/>
      <c r="C2" s="73"/>
      <c r="D2" s="73"/>
      <c r="E2" s="73"/>
      <c r="F2" s="16"/>
      <c r="G2" s="16"/>
      <c r="H2" s="16"/>
      <c r="I2" s="16"/>
      <c r="J2" s="16"/>
    </row>
    <row r="3" spans="1:10" ht="39.75" customHeight="1">
      <c r="A3" s="234" t="s">
        <v>169</v>
      </c>
      <c r="B3" s="234"/>
      <c r="C3" s="234"/>
      <c r="D3" s="234"/>
      <c r="E3" s="234"/>
      <c r="F3" s="17"/>
      <c r="G3" s="17"/>
      <c r="H3" s="17"/>
      <c r="I3" s="17"/>
      <c r="J3" s="17"/>
    </row>
    <row r="4" spans="1:10" ht="25.5" customHeight="1">
      <c r="A4" s="5" t="s">
        <v>103</v>
      </c>
      <c r="B4" s="56" t="s">
        <v>90</v>
      </c>
      <c r="C4" s="56" t="s">
        <v>89</v>
      </c>
      <c r="D4" s="56" t="s">
        <v>94</v>
      </c>
      <c r="E4" s="56" t="s">
        <v>91</v>
      </c>
      <c r="F4" s="20"/>
      <c r="G4" s="20"/>
      <c r="H4" s="20"/>
      <c r="I4" s="20"/>
      <c r="J4" s="20"/>
    </row>
    <row r="5" spans="1:10" ht="18.75" customHeight="1">
      <c r="A5" s="50" t="s">
        <v>170</v>
      </c>
      <c r="B5" s="50"/>
      <c r="C5" s="51"/>
      <c r="D5" s="51"/>
      <c r="E5" s="51"/>
      <c r="F5" s="51"/>
      <c r="G5" s="51"/>
      <c r="H5" s="51"/>
      <c r="I5" s="51"/>
      <c r="J5" s="51"/>
    </row>
    <row r="6" spans="1:10" ht="18.75" customHeight="1">
      <c r="A6" s="29" t="s">
        <v>11</v>
      </c>
      <c r="B6" s="65">
        <f>B7+B8</f>
        <v>105</v>
      </c>
      <c r="C6" s="66">
        <f>C7+C8</f>
        <v>1114</v>
      </c>
      <c r="D6" s="66">
        <f>D7+D8</f>
        <v>8194</v>
      </c>
      <c r="E6" s="66">
        <f>B6+C6+D6</f>
        <v>9413</v>
      </c>
      <c r="F6" s="41"/>
      <c r="G6" s="41"/>
      <c r="H6" s="52"/>
      <c r="I6" s="52"/>
      <c r="J6" s="52"/>
    </row>
    <row r="7" spans="1:10" ht="12.75">
      <c r="A7" s="34" t="s">
        <v>13</v>
      </c>
      <c r="B7" s="40">
        <v>66</v>
      </c>
      <c r="C7" s="41">
        <v>762</v>
      </c>
      <c r="D7" s="41">
        <v>4925</v>
      </c>
      <c r="E7" s="41">
        <f>B7+C7+D7</f>
        <v>5753</v>
      </c>
      <c r="F7" s="41"/>
      <c r="G7" s="41"/>
      <c r="H7" s="41"/>
      <c r="I7" s="41"/>
      <c r="J7" s="41"/>
    </row>
    <row r="8" spans="1:10" ht="12.75">
      <c r="A8" s="34" t="s">
        <v>12</v>
      </c>
      <c r="B8" s="40">
        <v>39</v>
      </c>
      <c r="C8" s="41">
        <v>352</v>
      </c>
      <c r="D8" s="41">
        <v>3269</v>
      </c>
      <c r="E8" s="41">
        <f aca="true" t="shared" si="0" ref="E8:E25">B8+C8+D8</f>
        <v>3660</v>
      </c>
      <c r="F8" s="41"/>
      <c r="G8" s="41"/>
      <c r="H8" s="41"/>
      <c r="I8" s="41"/>
      <c r="J8" s="41"/>
    </row>
    <row r="9" spans="1:10" ht="12.75">
      <c r="A9" s="29" t="s">
        <v>14</v>
      </c>
      <c r="B9" s="65">
        <f>B10+B11</f>
        <v>59</v>
      </c>
      <c r="C9" s="66">
        <f>C10+C11</f>
        <v>298</v>
      </c>
      <c r="D9" s="66">
        <f>D10+D11</f>
        <v>1094</v>
      </c>
      <c r="E9" s="66">
        <f t="shared" si="0"/>
        <v>1451</v>
      </c>
      <c r="F9" s="41"/>
      <c r="G9" s="41"/>
      <c r="H9" s="41"/>
      <c r="I9" s="41"/>
      <c r="J9" s="41"/>
    </row>
    <row r="10" spans="1:10" ht="12.75">
      <c r="A10" s="34" t="s">
        <v>13</v>
      </c>
      <c r="B10" s="196">
        <v>42</v>
      </c>
      <c r="C10" s="41">
        <v>233</v>
      </c>
      <c r="D10" s="41">
        <v>907</v>
      </c>
      <c r="E10" s="41">
        <f t="shared" si="0"/>
        <v>1182</v>
      </c>
      <c r="F10" s="41"/>
      <c r="G10" s="41"/>
      <c r="H10" s="41"/>
      <c r="I10" s="41"/>
      <c r="J10" s="41"/>
    </row>
    <row r="11" spans="1:10" ht="12.75">
      <c r="A11" s="34" t="s">
        <v>12</v>
      </c>
      <c r="B11" s="40">
        <v>17</v>
      </c>
      <c r="C11" s="41">
        <v>65</v>
      </c>
      <c r="D11" s="41">
        <v>187</v>
      </c>
      <c r="E11" s="41">
        <f t="shared" si="0"/>
        <v>269</v>
      </c>
      <c r="F11" s="41"/>
      <c r="G11" s="41"/>
      <c r="H11" s="41"/>
      <c r="I11" s="41"/>
      <c r="J11" s="41"/>
    </row>
    <row r="12" spans="1:10" ht="12.75">
      <c r="A12" s="29" t="s">
        <v>32</v>
      </c>
      <c r="B12" s="65">
        <f aca="true" t="shared" si="1" ref="B12:D14">B6+B9</f>
        <v>164</v>
      </c>
      <c r="C12" s="65">
        <f t="shared" si="1"/>
        <v>1412</v>
      </c>
      <c r="D12" s="65">
        <f t="shared" si="1"/>
        <v>9288</v>
      </c>
      <c r="E12" s="66">
        <f t="shared" si="0"/>
        <v>10864</v>
      </c>
      <c r="F12" s="28"/>
      <c r="G12" s="28"/>
      <c r="H12" s="28"/>
      <c r="I12" s="28"/>
      <c r="J12" s="28"/>
    </row>
    <row r="13" spans="1:10" ht="12.75">
      <c r="A13" s="34" t="s">
        <v>13</v>
      </c>
      <c r="B13" s="40">
        <f>B7+B10</f>
        <v>108</v>
      </c>
      <c r="C13" s="40">
        <f t="shared" si="1"/>
        <v>995</v>
      </c>
      <c r="D13" s="40">
        <f>D7+D10</f>
        <v>5832</v>
      </c>
      <c r="E13" s="41">
        <f t="shared" si="0"/>
        <v>6935</v>
      </c>
      <c r="F13" s="28"/>
      <c r="G13" s="28"/>
      <c r="H13" s="28"/>
      <c r="I13" s="28"/>
      <c r="J13" s="28"/>
    </row>
    <row r="14" spans="1:10" ht="12.75">
      <c r="A14" s="34" t="s">
        <v>12</v>
      </c>
      <c r="B14" s="40">
        <f>B8+B11</f>
        <v>56</v>
      </c>
      <c r="C14" s="40">
        <f t="shared" si="1"/>
        <v>417</v>
      </c>
      <c r="D14" s="40">
        <f t="shared" si="1"/>
        <v>3456</v>
      </c>
      <c r="E14" s="41">
        <f t="shared" si="0"/>
        <v>3929</v>
      </c>
      <c r="F14" s="28"/>
      <c r="G14" s="28"/>
      <c r="H14" s="28"/>
      <c r="I14" s="28"/>
      <c r="J14" s="28"/>
    </row>
    <row r="15" spans="2:10" ht="16.5" customHeight="1">
      <c r="B15" s="65"/>
      <c r="C15" s="41"/>
      <c r="D15" s="41"/>
      <c r="E15" s="41"/>
      <c r="F15" s="28"/>
      <c r="G15" s="28"/>
      <c r="H15" s="28"/>
      <c r="I15" s="28"/>
      <c r="J15" s="28"/>
    </row>
    <row r="16" spans="1:10" ht="12.75" customHeight="1">
      <c r="A16" s="29" t="s">
        <v>171</v>
      </c>
      <c r="B16" s="65"/>
      <c r="C16" s="41"/>
      <c r="D16" s="41"/>
      <c r="E16" s="41"/>
      <c r="F16" s="28"/>
      <c r="G16" s="28"/>
      <c r="H16" s="28"/>
      <c r="I16" s="28"/>
      <c r="J16" s="28"/>
    </row>
    <row r="17" spans="1:10" ht="18.75" customHeight="1">
      <c r="A17" s="29" t="s">
        <v>11</v>
      </c>
      <c r="B17" s="65">
        <f>B18+B19</f>
        <v>129</v>
      </c>
      <c r="C17" s="66">
        <f>C18+C19</f>
        <v>1053</v>
      </c>
      <c r="D17" s="66">
        <f>D18+D19</f>
        <v>7089</v>
      </c>
      <c r="E17" s="66">
        <f t="shared" si="0"/>
        <v>8271</v>
      </c>
      <c r="F17" s="28"/>
      <c r="G17" s="28"/>
      <c r="H17" s="28"/>
      <c r="I17" s="28"/>
      <c r="J17" s="28"/>
    </row>
    <row r="18" spans="1:10" ht="12.75">
      <c r="A18" s="34" t="s">
        <v>13</v>
      </c>
      <c r="B18" s="40">
        <v>81</v>
      </c>
      <c r="C18" s="41">
        <v>737</v>
      </c>
      <c r="D18" s="41">
        <v>4716</v>
      </c>
      <c r="E18" s="41">
        <f t="shared" si="0"/>
        <v>5534</v>
      </c>
      <c r="F18" s="28"/>
      <c r="G18" s="28"/>
      <c r="H18" s="28"/>
      <c r="I18" s="28"/>
      <c r="J18" s="28"/>
    </row>
    <row r="19" spans="1:10" ht="12.75">
      <c r="A19" s="34" t="s">
        <v>12</v>
      </c>
      <c r="B19" s="40">
        <v>48</v>
      </c>
      <c r="C19" s="41">
        <v>316</v>
      </c>
      <c r="D19" s="41">
        <v>2373</v>
      </c>
      <c r="E19" s="41">
        <f t="shared" si="0"/>
        <v>2737</v>
      </c>
      <c r="F19" s="28"/>
      <c r="G19" s="28"/>
      <c r="H19" s="28"/>
      <c r="I19" s="28"/>
      <c r="J19" s="28"/>
    </row>
    <row r="20" spans="1:10" ht="12.75">
      <c r="A20" s="29" t="s">
        <v>14</v>
      </c>
      <c r="B20" s="65">
        <f>B21+B22</f>
        <v>62</v>
      </c>
      <c r="C20" s="66">
        <f>C21+C22</f>
        <v>328</v>
      </c>
      <c r="D20" s="66">
        <f>D21+D22</f>
        <v>1058</v>
      </c>
      <c r="E20" s="66">
        <f t="shared" si="0"/>
        <v>1448</v>
      </c>
      <c r="F20" s="28"/>
      <c r="G20" s="28"/>
      <c r="H20" s="28"/>
      <c r="I20" s="28"/>
      <c r="J20" s="28"/>
    </row>
    <row r="21" spans="1:10" ht="12.75">
      <c r="A21" s="34" t="s">
        <v>13</v>
      </c>
      <c r="B21" s="196">
        <v>45</v>
      </c>
      <c r="C21" s="41">
        <v>256</v>
      </c>
      <c r="D21" s="41">
        <v>888</v>
      </c>
      <c r="E21" s="41">
        <f t="shared" si="0"/>
        <v>1189</v>
      </c>
      <c r="F21" s="28"/>
      <c r="G21" s="28"/>
      <c r="H21" s="28"/>
      <c r="I21" s="28"/>
      <c r="J21" s="28"/>
    </row>
    <row r="22" spans="1:10" ht="12.75">
      <c r="A22" s="34" t="s">
        <v>12</v>
      </c>
      <c r="B22" s="40">
        <v>17</v>
      </c>
      <c r="C22" s="41">
        <v>72</v>
      </c>
      <c r="D22" s="41">
        <v>170</v>
      </c>
      <c r="E22" s="41">
        <f t="shared" si="0"/>
        <v>259</v>
      </c>
      <c r="F22" s="28"/>
      <c r="G22" s="28"/>
      <c r="H22" s="28"/>
      <c r="I22" s="28"/>
      <c r="J22" s="28"/>
    </row>
    <row r="23" spans="1:10" ht="12.75">
      <c r="A23" s="29" t="s">
        <v>32</v>
      </c>
      <c r="B23" s="65">
        <f aca="true" t="shared" si="2" ref="B23:D25">B17+B20</f>
        <v>191</v>
      </c>
      <c r="C23" s="65">
        <f t="shared" si="2"/>
        <v>1381</v>
      </c>
      <c r="D23" s="65">
        <f t="shared" si="2"/>
        <v>8147</v>
      </c>
      <c r="E23" s="66">
        <f t="shared" si="0"/>
        <v>9719</v>
      </c>
      <c r="F23" s="28"/>
      <c r="G23" s="28"/>
      <c r="H23" s="28"/>
      <c r="I23" s="28"/>
      <c r="J23" s="28"/>
    </row>
    <row r="24" spans="1:10" ht="12.75">
      <c r="A24" s="34" t="s">
        <v>13</v>
      </c>
      <c r="B24" s="40">
        <f t="shared" si="2"/>
        <v>126</v>
      </c>
      <c r="C24" s="40">
        <f t="shared" si="2"/>
        <v>993</v>
      </c>
      <c r="D24" s="40">
        <f t="shared" si="2"/>
        <v>5604</v>
      </c>
      <c r="E24" s="41">
        <f t="shared" si="0"/>
        <v>6723</v>
      </c>
      <c r="F24" s="28"/>
      <c r="G24" s="28"/>
      <c r="H24" s="28"/>
      <c r="I24" s="28"/>
      <c r="J24" s="28"/>
    </row>
    <row r="25" spans="1:10" ht="12.75">
      <c r="A25" s="35" t="s">
        <v>12</v>
      </c>
      <c r="B25" s="197">
        <f t="shared" si="2"/>
        <v>65</v>
      </c>
      <c r="C25" s="197">
        <f t="shared" si="2"/>
        <v>388</v>
      </c>
      <c r="D25" s="197">
        <f t="shared" si="2"/>
        <v>2543</v>
      </c>
      <c r="E25" s="45">
        <f t="shared" si="0"/>
        <v>2996</v>
      </c>
      <c r="F25" s="39"/>
      <c r="G25" s="39"/>
      <c r="H25" s="39"/>
      <c r="I25" s="39"/>
      <c r="J25" s="39"/>
    </row>
    <row r="26" spans="1:10" ht="24" customHeight="1">
      <c r="A26" s="78"/>
      <c r="B26" s="42"/>
      <c r="C26" s="42"/>
      <c r="D26" s="42"/>
      <c r="E26" s="44"/>
      <c r="F26" s="39"/>
      <c r="G26" s="39"/>
      <c r="H26" s="39"/>
      <c r="I26" s="39"/>
      <c r="J26" s="39"/>
    </row>
    <row r="27" spans="1:10" ht="47.25" customHeight="1">
      <c r="A27" s="235" t="s">
        <v>195</v>
      </c>
      <c r="B27" s="236"/>
      <c r="C27" s="236"/>
      <c r="D27" s="236"/>
      <c r="E27" s="236"/>
      <c r="F27" s="232"/>
      <c r="G27" s="26"/>
      <c r="H27" s="26"/>
      <c r="I27" s="28"/>
      <c r="J27" s="28"/>
    </row>
    <row r="28" spans="1:10" ht="12.75">
      <c r="A28" s="28"/>
      <c r="B28" s="28"/>
      <c r="C28" s="28"/>
      <c r="D28" s="28"/>
      <c r="E28" s="28"/>
      <c r="F28" s="28"/>
      <c r="G28" s="28"/>
      <c r="H28" s="28"/>
      <c r="I28" s="28"/>
      <c r="J28" s="28"/>
    </row>
    <row r="29" spans="1:10" ht="12.75">
      <c r="A29" s="33"/>
      <c r="B29" s="33"/>
      <c r="C29" s="16"/>
      <c r="D29" s="16"/>
      <c r="E29" s="16"/>
      <c r="F29" s="16"/>
      <c r="G29" s="16"/>
      <c r="H29" s="16"/>
      <c r="I29" s="16"/>
      <c r="J29" s="16"/>
    </row>
    <row r="30" spans="1:10" ht="12.75">
      <c r="A30" s="17"/>
      <c r="B30" s="17"/>
      <c r="C30" s="17"/>
      <c r="D30" s="17"/>
      <c r="E30" s="17"/>
      <c r="F30" s="17"/>
      <c r="G30" s="17"/>
      <c r="H30" s="17"/>
      <c r="I30" s="17"/>
      <c r="J30" s="17"/>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sheetData>
  <sheetProtection/>
  <mergeCells count="3">
    <mergeCell ref="A1:E1"/>
    <mergeCell ref="A3:E3"/>
    <mergeCell ref="A27:F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H27"/>
  <sheetViews>
    <sheetView zoomScalePageLayoutView="0" workbookViewId="0" topLeftCell="A1">
      <selection activeCell="G2" sqref="G2"/>
    </sheetView>
  </sheetViews>
  <sheetFormatPr defaultColWidth="9.140625" defaultRowHeight="12.75"/>
  <cols>
    <col min="1" max="1" width="20.8515625" style="0" customWidth="1"/>
    <col min="2" max="3" width="10.7109375" style="0" customWidth="1"/>
    <col min="4" max="4" width="12.28125" style="0" customWidth="1"/>
    <col min="5" max="5" width="13.140625" style="0" customWidth="1"/>
  </cols>
  <sheetData>
    <row r="1" spans="1:6" ht="42" customHeight="1">
      <c r="A1" s="231" t="s">
        <v>231</v>
      </c>
      <c r="B1" s="232"/>
      <c r="C1" s="232"/>
      <c r="D1" s="232"/>
      <c r="E1" s="232"/>
      <c r="F1" s="230"/>
    </row>
    <row r="2" spans="1:5" ht="7.5" customHeight="1">
      <c r="A2" s="72"/>
      <c r="B2" s="73"/>
      <c r="C2" s="73"/>
      <c r="D2" s="73"/>
      <c r="E2" s="73"/>
    </row>
    <row r="3" spans="1:5" ht="39.75" customHeight="1">
      <c r="A3" s="234" t="s">
        <v>197</v>
      </c>
      <c r="B3" s="234"/>
      <c r="C3" s="234"/>
      <c r="D3" s="234"/>
      <c r="E3" s="234"/>
    </row>
    <row r="4" spans="1:5" ht="27.75" customHeight="1">
      <c r="A4" s="5" t="s">
        <v>103</v>
      </c>
      <c r="B4" s="56" t="s">
        <v>90</v>
      </c>
      <c r="C4" s="56" t="s">
        <v>89</v>
      </c>
      <c r="D4" s="56" t="s">
        <v>116</v>
      </c>
      <c r="E4" s="56" t="s">
        <v>91</v>
      </c>
    </row>
    <row r="5" spans="1:5" ht="18.75" customHeight="1">
      <c r="A5" s="50" t="s">
        <v>170</v>
      </c>
      <c r="B5" s="50"/>
      <c r="C5" s="51"/>
      <c r="D5" s="51"/>
      <c r="E5" s="51"/>
    </row>
    <row r="6" spans="1:5" ht="18.75" customHeight="1">
      <c r="A6" s="29" t="s">
        <v>11</v>
      </c>
      <c r="B6" s="66">
        <f>B7+B8</f>
        <v>53</v>
      </c>
      <c r="C6" s="66">
        <f>C7+C8</f>
        <v>825</v>
      </c>
      <c r="D6" s="66">
        <f>D7+D8</f>
        <v>8159</v>
      </c>
      <c r="E6" s="66">
        <f>B6+C6+D6</f>
        <v>9037</v>
      </c>
    </row>
    <row r="7" spans="1:5" ht="12.75">
      <c r="A7" s="34" t="s">
        <v>13</v>
      </c>
      <c r="B7" s="40">
        <v>29</v>
      </c>
      <c r="C7" s="41">
        <v>535</v>
      </c>
      <c r="D7" s="41">
        <v>4893</v>
      </c>
      <c r="E7" s="41">
        <f>B7+C7+D7</f>
        <v>5457</v>
      </c>
    </row>
    <row r="8" spans="1:5" ht="12.75">
      <c r="A8" s="34" t="s">
        <v>12</v>
      </c>
      <c r="B8" s="40">
        <v>24</v>
      </c>
      <c r="C8" s="41">
        <v>290</v>
      </c>
      <c r="D8" s="41">
        <v>3266</v>
      </c>
      <c r="E8" s="41">
        <f aca="true" t="shared" si="0" ref="E8:E25">B8+C8+D8</f>
        <v>3580</v>
      </c>
    </row>
    <row r="9" spans="1:5" ht="12.75">
      <c r="A9" s="29" t="s">
        <v>14</v>
      </c>
      <c r="B9" s="65">
        <f>SUM(B10:B11)</f>
        <v>27</v>
      </c>
      <c r="C9" s="65">
        <f>C10+C11</f>
        <v>198</v>
      </c>
      <c r="D9" s="65">
        <f>D10+D11</f>
        <v>1033</v>
      </c>
      <c r="E9" s="66">
        <f t="shared" si="0"/>
        <v>1258</v>
      </c>
    </row>
    <row r="10" spans="1:5" ht="12.75">
      <c r="A10" s="34" t="s">
        <v>13</v>
      </c>
      <c r="B10" s="196">
        <v>14</v>
      </c>
      <c r="C10" s="41">
        <v>144</v>
      </c>
      <c r="D10" s="41">
        <v>850</v>
      </c>
      <c r="E10" s="41">
        <f t="shared" si="0"/>
        <v>1008</v>
      </c>
    </row>
    <row r="11" spans="1:5" ht="12.75">
      <c r="A11" s="34" t="s">
        <v>12</v>
      </c>
      <c r="B11" s="40">
        <v>13</v>
      </c>
      <c r="C11" s="41">
        <v>54</v>
      </c>
      <c r="D11" s="41">
        <v>183</v>
      </c>
      <c r="E11" s="41">
        <f t="shared" si="0"/>
        <v>250</v>
      </c>
    </row>
    <row r="12" spans="1:5" ht="12.75">
      <c r="A12" s="29" t="s">
        <v>32</v>
      </c>
      <c r="B12" s="65">
        <f aca="true" t="shared" si="1" ref="B12:D14">B6+B9</f>
        <v>80</v>
      </c>
      <c r="C12" s="65">
        <f t="shared" si="1"/>
        <v>1023</v>
      </c>
      <c r="D12" s="65">
        <f t="shared" si="1"/>
        <v>9192</v>
      </c>
      <c r="E12" s="66">
        <f t="shared" si="0"/>
        <v>10295</v>
      </c>
    </row>
    <row r="13" spans="1:5" ht="12.75">
      <c r="A13" s="34" t="s">
        <v>13</v>
      </c>
      <c r="B13" s="40">
        <f t="shared" si="1"/>
        <v>43</v>
      </c>
      <c r="C13" s="40">
        <f t="shared" si="1"/>
        <v>679</v>
      </c>
      <c r="D13" s="40">
        <f t="shared" si="1"/>
        <v>5743</v>
      </c>
      <c r="E13" s="41">
        <f t="shared" si="0"/>
        <v>6465</v>
      </c>
    </row>
    <row r="14" spans="1:5" ht="12.75">
      <c r="A14" s="34" t="s">
        <v>12</v>
      </c>
      <c r="B14" s="40">
        <f t="shared" si="1"/>
        <v>37</v>
      </c>
      <c r="C14" s="40">
        <f t="shared" si="1"/>
        <v>344</v>
      </c>
      <c r="D14" s="40">
        <f t="shared" si="1"/>
        <v>3449</v>
      </c>
      <c r="E14" s="41">
        <f t="shared" si="0"/>
        <v>3830</v>
      </c>
    </row>
    <row r="15" spans="2:5" ht="16.5" customHeight="1">
      <c r="B15" s="65"/>
      <c r="C15" s="41"/>
      <c r="D15" s="41"/>
      <c r="E15" s="41"/>
    </row>
    <row r="16" spans="1:5" ht="16.5" customHeight="1">
      <c r="A16" s="29" t="s">
        <v>171</v>
      </c>
      <c r="B16" s="65"/>
      <c r="C16" s="41"/>
      <c r="D16" s="41"/>
      <c r="E16" s="41"/>
    </row>
    <row r="17" spans="1:5" ht="18.75" customHeight="1">
      <c r="A17" s="29" t="s">
        <v>11</v>
      </c>
      <c r="B17" s="65">
        <f>B18+B19</f>
        <v>36</v>
      </c>
      <c r="C17" s="65">
        <f>C18+C19</f>
        <v>725</v>
      </c>
      <c r="D17" s="65">
        <f>D18+D19</f>
        <v>7069</v>
      </c>
      <c r="E17" s="66">
        <f t="shared" si="0"/>
        <v>7830</v>
      </c>
    </row>
    <row r="18" spans="1:5" ht="12.75">
      <c r="A18" s="34" t="s">
        <v>13</v>
      </c>
      <c r="B18" s="40">
        <v>18</v>
      </c>
      <c r="C18" s="41">
        <v>500</v>
      </c>
      <c r="D18" s="41">
        <v>4697</v>
      </c>
      <c r="E18" s="41">
        <f t="shared" si="0"/>
        <v>5215</v>
      </c>
    </row>
    <row r="19" spans="1:5" ht="12.75">
      <c r="A19" s="34" t="s">
        <v>12</v>
      </c>
      <c r="B19" s="40">
        <v>18</v>
      </c>
      <c r="C19" s="41">
        <v>225</v>
      </c>
      <c r="D19" s="41">
        <v>2372</v>
      </c>
      <c r="E19" s="41">
        <f t="shared" si="0"/>
        <v>2615</v>
      </c>
    </row>
    <row r="20" spans="1:5" ht="12.75">
      <c r="A20" s="29" t="s">
        <v>14</v>
      </c>
      <c r="B20" s="65">
        <f>SUM(B21:B22)</f>
        <v>18</v>
      </c>
      <c r="C20" s="65">
        <f>C21+C22</f>
        <v>204</v>
      </c>
      <c r="D20" s="65">
        <f>D21+D22</f>
        <v>1002</v>
      </c>
      <c r="E20" s="66">
        <f t="shared" si="0"/>
        <v>1224</v>
      </c>
    </row>
    <row r="21" spans="1:5" ht="12.75">
      <c r="A21" s="34" t="s">
        <v>13</v>
      </c>
      <c r="B21" s="196">
        <v>11</v>
      </c>
      <c r="C21" s="41">
        <v>157</v>
      </c>
      <c r="D21" s="41">
        <v>833</v>
      </c>
      <c r="E21" s="41">
        <f t="shared" si="0"/>
        <v>1001</v>
      </c>
    </row>
    <row r="22" spans="1:5" ht="12.75">
      <c r="A22" s="34" t="s">
        <v>12</v>
      </c>
      <c r="B22" s="40">
        <v>7</v>
      </c>
      <c r="C22" s="41">
        <v>47</v>
      </c>
      <c r="D22" s="41">
        <v>169</v>
      </c>
      <c r="E22" s="41">
        <f t="shared" si="0"/>
        <v>223</v>
      </c>
    </row>
    <row r="23" spans="1:5" ht="12.75">
      <c r="A23" s="29" t="s">
        <v>32</v>
      </c>
      <c r="B23" s="66">
        <f aca="true" t="shared" si="2" ref="B23:D25">B17+B20</f>
        <v>54</v>
      </c>
      <c r="C23" s="66">
        <f t="shared" si="2"/>
        <v>929</v>
      </c>
      <c r="D23" s="66">
        <f t="shared" si="2"/>
        <v>8071</v>
      </c>
      <c r="E23" s="66">
        <f t="shared" si="0"/>
        <v>9054</v>
      </c>
    </row>
    <row r="24" spans="1:5" ht="12.75">
      <c r="A24" s="34" t="s">
        <v>13</v>
      </c>
      <c r="B24" s="41">
        <f>B18+B21</f>
        <v>29</v>
      </c>
      <c r="C24" s="41">
        <f t="shared" si="2"/>
        <v>657</v>
      </c>
      <c r="D24" s="41">
        <f t="shared" si="2"/>
        <v>5530</v>
      </c>
      <c r="E24" s="41">
        <f t="shared" si="0"/>
        <v>6216</v>
      </c>
    </row>
    <row r="25" spans="1:8" ht="12.75">
      <c r="A25" s="35" t="s">
        <v>12</v>
      </c>
      <c r="B25" s="197">
        <f>B19+B22</f>
        <v>25</v>
      </c>
      <c r="C25" s="197">
        <f t="shared" si="2"/>
        <v>272</v>
      </c>
      <c r="D25" s="197">
        <f t="shared" si="2"/>
        <v>2541</v>
      </c>
      <c r="E25" s="45">
        <f t="shared" si="0"/>
        <v>2838</v>
      </c>
      <c r="F25" s="6"/>
      <c r="G25" s="6"/>
      <c r="H25" s="6"/>
    </row>
    <row r="26" spans="1:8" ht="24" customHeight="1">
      <c r="A26" s="48"/>
      <c r="B26" s="42"/>
      <c r="C26" s="42"/>
      <c r="D26" s="42"/>
      <c r="E26" s="44"/>
      <c r="F26" s="6"/>
      <c r="G26" s="6"/>
      <c r="H26" s="6"/>
    </row>
    <row r="27" spans="1:8" ht="59.25" customHeight="1">
      <c r="A27" s="249" t="s">
        <v>196</v>
      </c>
      <c r="B27" s="236"/>
      <c r="C27" s="236"/>
      <c r="D27" s="236"/>
      <c r="E27" s="236"/>
      <c r="F27" s="26"/>
      <c r="G27" s="26"/>
      <c r="H27" s="26"/>
    </row>
  </sheetData>
  <sheetProtection/>
  <mergeCells count="3">
    <mergeCell ref="A3:E3"/>
    <mergeCell ref="A27:E27"/>
    <mergeCell ref="A1:F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A1:F27"/>
  <sheetViews>
    <sheetView zoomScalePageLayoutView="0" workbookViewId="0" topLeftCell="A1">
      <selection activeCell="G2" sqref="G2"/>
    </sheetView>
  </sheetViews>
  <sheetFormatPr defaultColWidth="9.140625" defaultRowHeight="12.75"/>
  <cols>
    <col min="1" max="1" width="20.7109375" style="0" customWidth="1"/>
    <col min="2" max="5" width="11.7109375" style="0" customWidth="1"/>
  </cols>
  <sheetData>
    <row r="1" spans="1:6" ht="42" customHeight="1">
      <c r="A1" s="231" t="s">
        <v>232</v>
      </c>
      <c r="B1" s="232"/>
      <c r="C1" s="232"/>
      <c r="D1" s="232"/>
      <c r="E1" s="232"/>
      <c r="F1" s="230"/>
    </row>
    <row r="2" spans="1:5" ht="7.5" customHeight="1">
      <c r="A2" s="72"/>
      <c r="B2" s="73"/>
      <c r="C2" s="73"/>
      <c r="D2" s="73"/>
      <c r="E2" s="73"/>
    </row>
    <row r="3" spans="1:6" ht="39.75" customHeight="1">
      <c r="A3" s="236" t="s">
        <v>198</v>
      </c>
      <c r="B3" s="236"/>
      <c r="C3" s="236"/>
      <c r="D3" s="236"/>
      <c r="E3" s="236"/>
      <c r="F3" s="230"/>
    </row>
    <row r="4" spans="1:5" ht="27.75" customHeight="1">
      <c r="A4" s="82" t="s">
        <v>95</v>
      </c>
      <c r="B4" s="56" t="s">
        <v>90</v>
      </c>
      <c r="C4" s="56" t="s">
        <v>89</v>
      </c>
      <c r="D4" s="56" t="s">
        <v>94</v>
      </c>
      <c r="E4" s="56" t="s">
        <v>91</v>
      </c>
    </row>
    <row r="5" spans="1:5" ht="18.75" customHeight="1">
      <c r="A5" s="50" t="s">
        <v>170</v>
      </c>
      <c r="B5" s="50"/>
      <c r="C5" s="51"/>
      <c r="D5" s="51"/>
      <c r="E5" s="51"/>
    </row>
    <row r="6" spans="1:5" ht="18.75" customHeight="1">
      <c r="A6" s="29" t="s">
        <v>11</v>
      </c>
      <c r="B6" s="64">
        <f>B7+B8</f>
        <v>54</v>
      </c>
      <c r="C6" s="64">
        <f>C7+C8</f>
        <v>298</v>
      </c>
      <c r="D6" s="64">
        <f>D7+D8</f>
        <v>36</v>
      </c>
      <c r="E6" s="66">
        <f>B6+C6+D6</f>
        <v>388</v>
      </c>
    </row>
    <row r="7" spans="1:5" ht="12.75">
      <c r="A7" s="34" t="s">
        <v>13</v>
      </c>
      <c r="B7" s="199">
        <v>37</v>
      </c>
      <c r="C7" s="41">
        <v>236</v>
      </c>
      <c r="D7" s="41">
        <v>33</v>
      </c>
      <c r="E7" s="41">
        <f aca="true" t="shared" si="0" ref="E7:E24">B7+C7+D7</f>
        <v>306</v>
      </c>
    </row>
    <row r="8" spans="1:5" ht="12.75">
      <c r="A8" s="34" t="s">
        <v>12</v>
      </c>
      <c r="B8" s="199">
        <v>17</v>
      </c>
      <c r="C8" s="41">
        <v>62</v>
      </c>
      <c r="D8" s="183">
        <v>3</v>
      </c>
      <c r="E8" s="41">
        <f t="shared" si="0"/>
        <v>82</v>
      </c>
    </row>
    <row r="9" spans="1:5" ht="12.75">
      <c r="A9" s="29" t="s">
        <v>14</v>
      </c>
      <c r="B9" s="64">
        <f>B10+B11</f>
        <v>32</v>
      </c>
      <c r="C9" s="64">
        <f>C10+C11</f>
        <v>103</v>
      </c>
      <c r="D9" s="64">
        <f>D10+D11</f>
        <v>61</v>
      </c>
      <c r="E9" s="66">
        <f>B9+C9+D9</f>
        <v>196</v>
      </c>
    </row>
    <row r="10" spans="1:5" ht="12.75">
      <c r="A10" s="34" t="s">
        <v>13</v>
      </c>
      <c r="B10" s="200">
        <v>28</v>
      </c>
      <c r="C10" s="41">
        <v>91</v>
      </c>
      <c r="D10" s="41">
        <v>57</v>
      </c>
      <c r="E10" s="41">
        <f t="shared" si="0"/>
        <v>176</v>
      </c>
    </row>
    <row r="11" spans="1:5" ht="12.75">
      <c r="A11" s="34" t="s">
        <v>12</v>
      </c>
      <c r="B11" s="199">
        <v>4</v>
      </c>
      <c r="C11" s="41">
        <v>12</v>
      </c>
      <c r="D11" s="183">
        <v>4</v>
      </c>
      <c r="E11" s="41">
        <f t="shared" si="0"/>
        <v>20</v>
      </c>
    </row>
    <row r="12" spans="1:5" ht="12.75">
      <c r="A12" s="29" t="s">
        <v>32</v>
      </c>
      <c r="B12" s="64">
        <f aca="true" t="shared" si="1" ref="B12:D14">B6+B9</f>
        <v>86</v>
      </c>
      <c r="C12" s="64">
        <f t="shared" si="1"/>
        <v>401</v>
      </c>
      <c r="D12" s="65">
        <f>D6+D9</f>
        <v>97</v>
      </c>
      <c r="E12" s="66">
        <f>B12+C12+D12</f>
        <v>584</v>
      </c>
    </row>
    <row r="13" spans="1:5" ht="12.75">
      <c r="A13" s="34" t="s">
        <v>13</v>
      </c>
      <c r="B13" s="199">
        <f t="shared" si="1"/>
        <v>65</v>
      </c>
      <c r="C13" s="199">
        <f t="shared" si="1"/>
        <v>327</v>
      </c>
      <c r="D13" s="199">
        <f t="shared" si="1"/>
        <v>90</v>
      </c>
      <c r="E13" s="41">
        <f t="shared" si="0"/>
        <v>482</v>
      </c>
    </row>
    <row r="14" spans="1:5" ht="12.75">
      <c r="A14" s="34" t="s">
        <v>12</v>
      </c>
      <c r="B14" s="199">
        <f t="shared" si="1"/>
        <v>21</v>
      </c>
      <c r="C14" s="199">
        <f t="shared" si="1"/>
        <v>74</v>
      </c>
      <c r="D14" s="199">
        <f t="shared" si="1"/>
        <v>7</v>
      </c>
      <c r="E14" s="41">
        <f t="shared" si="0"/>
        <v>102</v>
      </c>
    </row>
    <row r="15" spans="2:5" ht="16.5" customHeight="1">
      <c r="B15" s="64"/>
      <c r="C15" s="28"/>
      <c r="D15" s="28"/>
      <c r="E15" s="41"/>
    </row>
    <row r="16" spans="1:5" ht="12.75" customHeight="1">
      <c r="A16" s="29" t="s">
        <v>171</v>
      </c>
      <c r="B16" s="64"/>
      <c r="C16" s="28"/>
      <c r="D16" s="28"/>
      <c r="E16" s="41"/>
    </row>
    <row r="17" spans="1:5" ht="18.75" customHeight="1">
      <c r="A17" s="29" t="s">
        <v>11</v>
      </c>
      <c r="B17" s="64">
        <f>B18+B19</f>
        <v>93</v>
      </c>
      <c r="C17" s="64">
        <f>C18+C19</f>
        <v>343</v>
      </c>
      <c r="D17" s="64">
        <f>SUM(D18:D19)</f>
        <v>20</v>
      </c>
      <c r="E17" s="66">
        <f>B17+C17+D17</f>
        <v>456</v>
      </c>
    </row>
    <row r="18" spans="1:5" ht="12.75">
      <c r="A18" s="34" t="s">
        <v>13</v>
      </c>
      <c r="B18" s="199">
        <v>63</v>
      </c>
      <c r="C18" s="28">
        <v>248</v>
      </c>
      <c r="D18" s="28">
        <v>20</v>
      </c>
      <c r="E18" s="41">
        <f t="shared" si="0"/>
        <v>331</v>
      </c>
    </row>
    <row r="19" spans="1:5" ht="12.75">
      <c r="A19" s="34" t="s">
        <v>12</v>
      </c>
      <c r="B19" s="199">
        <v>30</v>
      </c>
      <c r="C19" s="28">
        <v>95</v>
      </c>
      <c r="D19" s="221" t="s">
        <v>135</v>
      </c>
      <c r="E19" s="41">
        <f>SUM(B19:D19)</f>
        <v>125</v>
      </c>
    </row>
    <row r="20" spans="1:5" ht="12.75">
      <c r="A20" s="29" t="s">
        <v>14</v>
      </c>
      <c r="B20" s="64">
        <f>B21+B22</f>
        <v>44</v>
      </c>
      <c r="C20" s="64">
        <f>C21+C22</f>
        <v>126</v>
      </c>
      <c r="D20" s="222">
        <f>SUM(D21:D22)</f>
        <v>56</v>
      </c>
      <c r="E20" s="66">
        <f t="shared" si="0"/>
        <v>226</v>
      </c>
    </row>
    <row r="21" spans="1:5" ht="12.75">
      <c r="A21" s="34" t="s">
        <v>13</v>
      </c>
      <c r="B21" s="200">
        <v>34</v>
      </c>
      <c r="C21" s="28">
        <v>100</v>
      </c>
      <c r="D21" s="221">
        <v>56</v>
      </c>
      <c r="E21" s="41">
        <f t="shared" si="0"/>
        <v>190</v>
      </c>
    </row>
    <row r="22" spans="1:5" ht="12.75">
      <c r="A22" s="34" t="s">
        <v>12</v>
      </c>
      <c r="B22" s="199">
        <v>10</v>
      </c>
      <c r="C22" s="28">
        <v>26</v>
      </c>
      <c r="D22" s="221" t="s">
        <v>135</v>
      </c>
      <c r="E22" s="41">
        <f>SUM(B22:D22)</f>
        <v>36</v>
      </c>
    </row>
    <row r="23" spans="1:5" ht="12.75">
      <c r="A23" s="29" t="s">
        <v>32</v>
      </c>
      <c r="B23" s="29">
        <f aca="true" t="shared" si="2" ref="B23:D25">B17+B20</f>
        <v>137</v>
      </c>
      <c r="C23" s="29">
        <f t="shared" si="2"/>
        <v>469</v>
      </c>
      <c r="D23" s="222">
        <f t="shared" si="2"/>
        <v>76</v>
      </c>
      <c r="E23" s="66">
        <f>B23+C23+D23</f>
        <v>682</v>
      </c>
    </row>
    <row r="24" spans="1:5" ht="12.75">
      <c r="A24" s="34" t="s">
        <v>13</v>
      </c>
      <c r="B24" s="28">
        <f t="shared" si="2"/>
        <v>97</v>
      </c>
      <c r="C24" s="28">
        <f t="shared" si="2"/>
        <v>348</v>
      </c>
      <c r="D24" s="221">
        <f t="shared" si="2"/>
        <v>76</v>
      </c>
      <c r="E24" s="41">
        <f t="shared" si="0"/>
        <v>521</v>
      </c>
    </row>
    <row r="25" spans="1:6" ht="12.75">
      <c r="A25" s="35" t="s">
        <v>12</v>
      </c>
      <c r="B25" s="198">
        <f t="shared" si="2"/>
        <v>40</v>
      </c>
      <c r="C25" s="198">
        <f t="shared" si="2"/>
        <v>121</v>
      </c>
      <c r="D25" s="223" t="s">
        <v>135</v>
      </c>
      <c r="E25" s="41">
        <f>SUM(B25:D25)</f>
        <v>161</v>
      </c>
      <c r="F25" s="6"/>
    </row>
    <row r="26" spans="1:6" ht="24" customHeight="1">
      <c r="A26" s="48"/>
      <c r="B26" s="130"/>
      <c r="C26" s="130"/>
      <c r="D26" s="130"/>
      <c r="E26" s="44"/>
      <c r="F26" s="6"/>
    </row>
    <row r="27" spans="1:6" ht="84.75" customHeight="1">
      <c r="A27" s="249" t="s">
        <v>216</v>
      </c>
      <c r="B27" s="236"/>
      <c r="C27" s="236"/>
      <c r="D27" s="236"/>
      <c r="E27" s="236"/>
      <c r="F27" s="26"/>
    </row>
  </sheetData>
  <sheetProtection/>
  <mergeCells count="3">
    <mergeCell ref="A27:E27"/>
    <mergeCell ref="A3:F3"/>
    <mergeCell ref="A1:F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dimension ref="A1:M52"/>
  <sheetViews>
    <sheetView zoomScaleSheetLayoutView="50" zoomScalePageLayoutView="0" workbookViewId="0" topLeftCell="A1">
      <selection activeCell="A1" sqref="A1:M1"/>
    </sheetView>
  </sheetViews>
  <sheetFormatPr defaultColWidth="9.140625" defaultRowHeight="12.75"/>
  <cols>
    <col min="1" max="1" width="14.8515625" style="0" customWidth="1"/>
    <col min="2" max="2" width="11.140625" style="0" customWidth="1"/>
    <col min="3" max="3" width="0.85546875" style="0" customWidth="1"/>
    <col min="4" max="4" width="8.421875" style="0" customWidth="1"/>
    <col min="5" max="5" width="1.7109375" style="0" customWidth="1"/>
    <col min="6" max="6" width="7.140625" style="0" customWidth="1"/>
    <col min="7" max="7" width="6.7109375" style="0" customWidth="1"/>
    <col min="8" max="8" width="9.28125" style="0" customWidth="1"/>
    <col min="9" max="9" width="0.85546875" style="0" customWidth="1"/>
    <col min="10" max="10" width="7.28125" style="0" customWidth="1"/>
    <col min="11" max="11" width="7.57421875" style="0" customWidth="1"/>
    <col min="12" max="12" width="6.57421875" style="0" customWidth="1"/>
    <col min="13" max="13" width="7.8515625" style="0" customWidth="1"/>
  </cols>
  <sheetData>
    <row r="1" spans="1:13" ht="27" customHeight="1">
      <c r="A1" s="231" t="s">
        <v>233</v>
      </c>
      <c r="B1" s="232"/>
      <c r="C1" s="232"/>
      <c r="D1" s="232"/>
      <c r="E1" s="232"/>
      <c r="F1" s="232"/>
      <c r="G1" s="232"/>
      <c r="H1" s="232"/>
      <c r="I1" s="232"/>
      <c r="J1" s="232"/>
      <c r="K1" s="232"/>
      <c r="L1" s="232"/>
      <c r="M1" s="232"/>
    </row>
    <row r="2" spans="1:13" ht="7.5" customHeight="1">
      <c r="A2" s="72"/>
      <c r="B2" s="73"/>
      <c r="C2" s="73"/>
      <c r="D2" s="73"/>
      <c r="E2" s="73"/>
      <c r="F2" s="73"/>
      <c r="G2" s="73"/>
      <c r="H2" s="73"/>
      <c r="I2" s="73"/>
      <c r="J2" s="73"/>
      <c r="K2" s="73"/>
      <c r="L2" s="73"/>
      <c r="M2" s="73"/>
    </row>
    <row r="3" spans="1:13" ht="27" customHeight="1">
      <c r="A3" s="233" t="s">
        <v>215</v>
      </c>
      <c r="B3" s="233"/>
      <c r="C3" s="233"/>
      <c r="D3" s="233"/>
      <c r="E3" s="233"/>
      <c r="F3" s="233"/>
      <c r="G3" s="233"/>
      <c r="H3" s="233"/>
      <c r="I3" s="233"/>
      <c r="J3" s="233"/>
      <c r="K3" s="233"/>
      <c r="L3" s="233"/>
      <c r="M3" s="233"/>
    </row>
    <row r="4" spans="1:13" ht="16.5" customHeight="1">
      <c r="A4" s="68" t="s">
        <v>102</v>
      </c>
      <c r="B4" s="148" t="s">
        <v>5</v>
      </c>
      <c r="C4" s="37"/>
      <c r="D4" s="224" t="s">
        <v>6</v>
      </c>
      <c r="E4" s="224"/>
      <c r="F4" s="224"/>
      <c r="G4" s="224"/>
      <c r="H4" s="224"/>
      <c r="I4" s="12"/>
      <c r="J4" s="81" t="s">
        <v>7</v>
      </c>
      <c r="K4" s="81"/>
      <c r="L4" s="81"/>
      <c r="M4" s="81"/>
    </row>
    <row r="5" spans="1:13" ht="48.75" customHeight="1">
      <c r="A5" s="5" t="s">
        <v>104</v>
      </c>
      <c r="B5" s="10" t="s">
        <v>8</v>
      </c>
      <c r="C5" s="10"/>
      <c r="D5" s="10" t="s">
        <v>155</v>
      </c>
      <c r="E5" s="92"/>
      <c r="F5" s="10" t="s">
        <v>16</v>
      </c>
      <c r="G5" s="10" t="s">
        <v>9</v>
      </c>
      <c r="H5" s="10" t="s">
        <v>126</v>
      </c>
      <c r="I5" s="10"/>
      <c r="J5" s="10" t="s">
        <v>41</v>
      </c>
      <c r="K5" s="10" t="s">
        <v>10</v>
      </c>
      <c r="L5" s="10" t="s">
        <v>143</v>
      </c>
      <c r="M5" s="10" t="s">
        <v>34</v>
      </c>
    </row>
    <row r="6" spans="1:13" ht="30" customHeight="1">
      <c r="A6" s="106" t="s">
        <v>145</v>
      </c>
      <c r="B6" s="108">
        <f>B17+B28</f>
        <v>4013</v>
      </c>
      <c r="C6" s="109"/>
      <c r="D6" s="108">
        <f>D17+D28</f>
        <v>942</v>
      </c>
      <c r="E6" s="108"/>
      <c r="F6" s="108">
        <f>F17+F28</f>
        <v>1144</v>
      </c>
      <c r="G6" s="108">
        <f>G17+G28</f>
        <v>9390</v>
      </c>
      <c r="H6" s="108">
        <f>H17+H28</f>
        <v>15489</v>
      </c>
      <c r="I6" s="109"/>
      <c r="J6" s="108">
        <f>J17+J28</f>
        <v>14171</v>
      </c>
      <c r="K6" s="108">
        <f>SUM(K17,K28)</f>
        <v>7</v>
      </c>
      <c r="L6" s="108">
        <f>L17+L28</f>
        <v>1185</v>
      </c>
      <c r="M6" s="108">
        <f>M17+M28</f>
        <v>15363</v>
      </c>
    </row>
    <row r="7" spans="1:13" ht="24" customHeight="1">
      <c r="A7" s="11" t="s">
        <v>146</v>
      </c>
      <c r="B7" s="87"/>
      <c r="C7" s="87"/>
      <c r="D7" s="4"/>
      <c r="E7" s="87"/>
      <c r="F7" s="4"/>
      <c r="G7" s="4"/>
      <c r="H7" s="87"/>
      <c r="I7" s="87"/>
      <c r="J7" s="87"/>
      <c r="K7" s="87"/>
      <c r="L7" s="87"/>
      <c r="M7" s="87"/>
    </row>
    <row r="8" spans="1:13" ht="12.75" customHeight="1">
      <c r="A8" s="8" t="s">
        <v>119</v>
      </c>
      <c r="B8" s="4">
        <f>B19+B30</f>
        <v>47</v>
      </c>
      <c r="C8" s="4"/>
      <c r="D8" s="167" t="s">
        <v>135</v>
      </c>
      <c r="E8" s="4"/>
      <c r="F8" s="4">
        <f>F19</f>
        <v>19</v>
      </c>
      <c r="G8" s="4">
        <f>G19+G30</f>
        <v>43</v>
      </c>
      <c r="H8" s="4">
        <f>H19+H30</f>
        <v>115</v>
      </c>
      <c r="I8" s="4"/>
      <c r="J8" s="4">
        <f>J19+J30</f>
        <v>40</v>
      </c>
      <c r="K8" s="62" t="s">
        <v>42</v>
      </c>
      <c r="L8" s="4">
        <f>L19+L30</f>
        <v>15</v>
      </c>
      <c r="M8" s="4">
        <f>M19+M30</f>
        <v>55</v>
      </c>
    </row>
    <row r="9" spans="1:13" ht="12.75" customHeight="1">
      <c r="A9" s="8" t="s">
        <v>82</v>
      </c>
      <c r="B9" s="4">
        <f>B20+B31</f>
        <v>47</v>
      </c>
      <c r="C9" s="100"/>
      <c r="D9" s="165">
        <f>D20+D31</f>
        <v>456</v>
      </c>
      <c r="E9" s="4"/>
      <c r="F9" s="4">
        <f>F20+F31</f>
        <v>253</v>
      </c>
      <c r="G9" s="4">
        <f>G20+G31</f>
        <v>713</v>
      </c>
      <c r="H9" s="4">
        <f>H20+H31</f>
        <v>1469</v>
      </c>
      <c r="I9" s="100"/>
      <c r="J9" s="98" t="s">
        <v>43</v>
      </c>
      <c r="K9" s="98" t="s">
        <v>43</v>
      </c>
      <c r="L9" s="98" t="s">
        <v>43</v>
      </c>
      <c r="M9" s="98" t="s">
        <v>43</v>
      </c>
    </row>
    <row r="10" spans="1:13" ht="12.75" customHeight="1">
      <c r="A10" s="8" t="s">
        <v>134</v>
      </c>
      <c r="B10" s="4">
        <f>B21+B32</f>
        <v>307</v>
      </c>
      <c r="C10" s="100"/>
      <c r="D10" s="175" t="s">
        <v>43</v>
      </c>
      <c r="E10" s="4"/>
      <c r="F10" s="98" t="s">
        <v>43</v>
      </c>
      <c r="G10" s="98" t="s">
        <v>43</v>
      </c>
      <c r="H10" s="4">
        <f>H21+H32</f>
        <v>307</v>
      </c>
      <c r="I10" s="100"/>
      <c r="J10" s="98" t="s">
        <v>43</v>
      </c>
      <c r="K10" s="98" t="s">
        <v>43</v>
      </c>
      <c r="L10" s="98" t="s">
        <v>43</v>
      </c>
      <c r="M10" s="98" t="s">
        <v>43</v>
      </c>
    </row>
    <row r="11" spans="1:13" ht="12.75" customHeight="1">
      <c r="A11" s="8" t="s">
        <v>39</v>
      </c>
      <c r="B11" s="98" t="s">
        <v>43</v>
      </c>
      <c r="C11" s="98"/>
      <c r="D11" s="165">
        <f>D22+D33</f>
        <v>40</v>
      </c>
      <c r="E11" s="108"/>
      <c r="F11" s="4">
        <f>F22+F33</f>
        <v>73</v>
      </c>
      <c r="G11" s="4">
        <f>G22+G33</f>
        <v>274</v>
      </c>
      <c r="H11" s="4">
        <f>H22+H33</f>
        <v>387</v>
      </c>
      <c r="I11" s="4"/>
      <c r="J11" s="98" t="s">
        <v>43</v>
      </c>
      <c r="K11" s="175" t="s">
        <v>43</v>
      </c>
      <c r="L11" s="98" t="s">
        <v>43</v>
      </c>
      <c r="M11" s="98" t="s">
        <v>43</v>
      </c>
    </row>
    <row r="12" spans="1:13" ht="12.75" customHeight="1">
      <c r="A12" s="8" t="s">
        <v>40</v>
      </c>
      <c r="B12" s="98" t="s">
        <v>43</v>
      </c>
      <c r="C12" s="98"/>
      <c r="D12" s="175" t="s">
        <v>43</v>
      </c>
      <c r="E12" s="98"/>
      <c r="F12" s="98" t="s">
        <v>43</v>
      </c>
      <c r="G12" s="98" t="s">
        <v>43</v>
      </c>
      <c r="H12" s="98" t="s">
        <v>43</v>
      </c>
      <c r="I12" s="98"/>
      <c r="J12" s="4">
        <f>J23+J34</f>
        <v>305</v>
      </c>
      <c r="K12" s="167" t="s">
        <v>135</v>
      </c>
      <c r="L12" s="4">
        <f aca="true" t="shared" si="0" ref="L12:M16">L23+L34</f>
        <v>42</v>
      </c>
      <c r="M12" s="4">
        <f>M23+M34</f>
        <v>347</v>
      </c>
    </row>
    <row r="13" spans="1:13" ht="12.75" customHeight="1">
      <c r="A13" s="8" t="s">
        <v>241</v>
      </c>
      <c r="B13" s="4">
        <f>B24+B35</f>
        <v>707</v>
      </c>
      <c r="C13" s="4"/>
      <c r="D13" s="165">
        <f>D24+D35</f>
        <v>93</v>
      </c>
      <c r="E13" s="4"/>
      <c r="F13" s="4">
        <f aca="true" t="shared" si="1" ref="F13:H16">F24+F35</f>
        <v>108</v>
      </c>
      <c r="G13" s="4">
        <f t="shared" si="1"/>
        <v>2478</v>
      </c>
      <c r="H13" s="4">
        <f t="shared" si="1"/>
        <v>3386</v>
      </c>
      <c r="I13" s="4"/>
      <c r="J13" s="4">
        <f>J24+J35</f>
        <v>7357</v>
      </c>
      <c r="K13" s="167" t="s">
        <v>42</v>
      </c>
      <c r="L13" s="4">
        <f t="shared" si="0"/>
        <v>216</v>
      </c>
      <c r="M13" s="4">
        <f t="shared" si="0"/>
        <v>7573</v>
      </c>
    </row>
    <row r="14" spans="1:13" ht="12.75" customHeight="1">
      <c r="A14" s="8" t="s">
        <v>18</v>
      </c>
      <c r="B14" s="4">
        <f>B25+B36</f>
        <v>102</v>
      </c>
      <c r="C14" s="4"/>
      <c r="D14" s="165">
        <v>10</v>
      </c>
      <c r="E14" s="165"/>
      <c r="F14" s="165">
        <f t="shared" si="1"/>
        <v>39</v>
      </c>
      <c r="G14" s="165">
        <f t="shared" si="1"/>
        <v>317</v>
      </c>
      <c r="H14" s="165">
        <f t="shared" si="1"/>
        <v>467</v>
      </c>
      <c r="I14" s="165"/>
      <c r="J14" s="165">
        <f>J25+J36</f>
        <v>113</v>
      </c>
      <c r="K14" s="167" t="s">
        <v>42</v>
      </c>
      <c r="L14" s="165">
        <f t="shared" si="0"/>
        <v>18</v>
      </c>
      <c r="M14" s="4">
        <f t="shared" si="0"/>
        <v>131</v>
      </c>
    </row>
    <row r="15" spans="1:13" ht="12.75" customHeight="1">
      <c r="A15" s="8" t="s">
        <v>17</v>
      </c>
      <c r="B15" s="4">
        <f>B26+B37</f>
        <v>210</v>
      </c>
      <c r="C15" s="4"/>
      <c r="D15" s="165">
        <v>9</v>
      </c>
      <c r="E15" s="165"/>
      <c r="F15" s="165">
        <f t="shared" si="1"/>
        <v>107</v>
      </c>
      <c r="G15" s="165">
        <f t="shared" si="1"/>
        <v>840</v>
      </c>
      <c r="H15" s="165">
        <f t="shared" si="1"/>
        <v>1170</v>
      </c>
      <c r="I15" s="165"/>
      <c r="J15" s="165">
        <f>J26+J37</f>
        <v>402</v>
      </c>
      <c r="K15" s="167" t="s">
        <v>42</v>
      </c>
      <c r="L15" s="165">
        <f t="shared" si="0"/>
        <v>66</v>
      </c>
      <c r="M15" s="4">
        <f t="shared" si="0"/>
        <v>468</v>
      </c>
    </row>
    <row r="16" spans="1:13" ht="12.75" customHeight="1">
      <c r="A16" s="22" t="s">
        <v>19</v>
      </c>
      <c r="B16" s="19">
        <f>B27+B38</f>
        <v>42</v>
      </c>
      <c r="C16" s="19"/>
      <c r="D16" s="168" t="s">
        <v>135</v>
      </c>
      <c r="E16" s="170"/>
      <c r="F16" s="170">
        <f t="shared" si="1"/>
        <v>23</v>
      </c>
      <c r="G16" s="170">
        <f t="shared" si="1"/>
        <v>170</v>
      </c>
      <c r="H16" s="170">
        <f t="shared" si="1"/>
        <v>235</v>
      </c>
      <c r="I16" s="170"/>
      <c r="J16" s="170">
        <f>J27+J38</f>
        <v>699</v>
      </c>
      <c r="K16" s="168" t="s">
        <v>42</v>
      </c>
      <c r="L16" s="170">
        <f t="shared" si="0"/>
        <v>88</v>
      </c>
      <c r="M16" s="4">
        <f t="shared" si="0"/>
        <v>787</v>
      </c>
    </row>
    <row r="17" spans="1:13" ht="18.75" customHeight="1">
      <c r="A17" s="58" t="s">
        <v>13</v>
      </c>
      <c r="B17" s="108">
        <v>2752</v>
      </c>
      <c r="C17" s="109"/>
      <c r="D17" s="171">
        <v>435</v>
      </c>
      <c r="E17" s="172"/>
      <c r="F17" s="171">
        <v>724</v>
      </c>
      <c r="G17" s="171">
        <v>6045</v>
      </c>
      <c r="H17" s="171">
        <f>B17+D17+F17+G17</f>
        <v>9956</v>
      </c>
      <c r="I17" s="172"/>
      <c r="J17" s="171">
        <v>7264</v>
      </c>
      <c r="K17" s="175">
        <v>7</v>
      </c>
      <c r="L17" s="171">
        <v>622</v>
      </c>
      <c r="M17" s="108">
        <f>J17+K17+L17</f>
        <v>7893</v>
      </c>
    </row>
    <row r="18" spans="1:13" ht="24" customHeight="1">
      <c r="A18" s="11" t="s">
        <v>146</v>
      </c>
      <c r="B18" s="87"/>
      <c r="C18" s="87"/>
      <c r="D18" s="165"/>
      <c r="E18" s="166"/>
      <c r="F18" s="165"/>
      <c r="G18" s="166"/>
      <c r="H18" s="166"/>
      <c r="I18" s="166"/>
      <c r="J18" s="166"/>
      <c r="K18" s="177"/>
      <c r="L18" s="165"/>
      <c r="M18" s="4"/>
    </row>
    <row r="19" spans="1:13" ht="12.75">
      <c r="A19" s="8" t="s">
        <v>119</v>
      </c>
      <c r="B19" s="4">
        <v>33</v>
      </c>
      <c r="C19" s="87"/>
      <c r="D19" s="167" t="s">
        <v>42</v>
      </c>
      <c r="E19" s="166"/>
      <c r="F19" s="165">
        <v>19</v>
      </c>
      <c r="G19" s="165">
        <v>30</v>
      </c>
      <c r="H19" s="165">
        <f>SUM(B19:G19)</f>
        <v>82</v>
      </c>
      <c r="I19" s="166"/>
      <c r="J19" s="165">
        <v>27</v>
      </c>
      <c r="K19" s="167" t="s">
        <v>42</v>
      </c>
      <c r="L19" s="165">
        <v>8</v>
      </c>
      <c r="M19" s="4">
        <f>SUM(J19:L19)</f>
        <v>35</v>
      </c>
    </row>
    <row r="20" spans="1:13" ht="12.75">
      <c r="A20" s="8" t="s">
        <v>82</v>
      </c>
      <c r="B20" s="1">
        <v>25</v>
      </c>
      <c r="C20" s="97"/>
      <c r="D20" s="202">
        <v>212</v>
      </c>
      <c r="E20" s="173"/>
      <c r="F20" s="202">
        <v>170</v>
      </c>
      <c r="G20" s="202">
        <v>410</v>
      </c>
      <c r="H20" s="165">
        <f>B20+D20+F20+G20</f>
        <v>817</v>
      </c>
      <c r="I20" s="174"/>
      <c r="J20" s="175" t="s">
        <v>43</v>
      </c>
      <c r="K20" s="175" t="s">
        <v>43</v>
      </c>
      <c r="L20" s="175" t="s">
        <v>43</v>
      </c>
      <c r="M20" s="98" t="s">
        <v>43</v>
      </c>
    </row>
    <row r="21" spans="1:13" ht="12.75">
      <c r="A21" s="8" t="s">
        <v>134</v>
      </c>
      <c r="B21" s="1">
        <v>245</v>
      </c>
      <c r="C21" s="97"/>
      <c r="D21" s="175" t="s">
        <v>43</v>
      </c>
      <c r="E21" s="202"/>
      <c r="F21" s="175" t="s">
        <v>43</v>
      </c>
      <c r="G21" s="175" t="s">
        <v>43</v>
      </c>
      <c r="H21" s="165">
        <f>B21</f>
        <v>245</v>
      </c>
      <c r="I21" s="174"/>
      <c r="J21" s="175" t="s">
        <v>43</v>
      </c>
      <c r="K21" s="175" t="s">
        <v>43</v>
      </c>
      <c r="L21" s="175" t="s">
        <v>43</v>
      </c>
      <c r="M21" s="98" t="s">
        <v>43</v>
      </c>
    </row>
    <row r="22" spans="1:13" ht="12.75">
      <c r="A22" s="8" t="s">
        <v>39</v>
      </c>
      <c r="B22" s="98" t="s">
        <v>43</v>
      </c>
      <c r="C22" s="89"/>
      <c r="D22" s="165">
        <v>19</v>
      </c>
      <c r="E22" s="166"/>
      <c r="F22" s="165">
        <v>56</v>
      </c>
      <c r="G22" s="165">
        <v>202</v>
      </c>
      <c r="H22" s="165">
        <f>D22+F22+G22</f>
        <v>277</v>
      </c>
      <c r="I22" s="166"/>
      <c r="J22" s="175" t="s">
        <v>43</v>
      </c>
      <c r="K22" s="175" t="s">
        <v>43</v>
      </c>
      <c r="L22" s="175" t="s">
        <v>43</v>
      </c>
      <c r="M22" s="98" t="s">
        <v>43</v>
      </c>
    </row>
    <row r="23" spans="1:13" ht="12.75">
      <c r="A23" s="8" t="s">
        <v>40</v>
      </c>
      <c r="B23" s="98" t="s">
        <v>43</v>
      </c>
      <c r="C23" s="89"/>
      <c r="D23" s="175" t="s">
        <v>43</v>
      </c>
      <c r="E23" s="175"/>
      <c r="F23" s="175" t="s">
        <v>43</v>
      </c>
      <c r="G23" s="175" t="s">
        <v>43</v>
      </c>
      <c r="H23" s="175" t="s">
        <v>43</v>
      </c>
      <c r="I23" s="176"/>
      <c r="J23" s="165">
        <v>181</v>
      </c>
      <c r="K23" s="167" t="s">
        <v>135</v>
      </c>
      <c r="L23" s="165">
        <v>25</v>
      </c>
      <c r="M23" s="4">
        <f aca="true" t="shared" si="2" ref="M23:M28">SUM(J23:L23)</f>
        <v>206</v>
      </c>
    </row>
    <row r="24" spans="1:13" ht="12.75">
      <c r="A24" s="8" t="s">
        <v>241</v>
      </c>
      <c r="B24" s="4">
        <v>463</v>
      </c>
      <c r="C24" s="87"/>
      <c r="D24" s="165">
        <v>28</v>
      </c>
      <c r="E24" s="166"/>
      <c r="F24" s="165">
        <v>63</v>
      </c>
      <c r="G24" s="165">
        <v>1555</v>
      </c>
      <c r="H24" s="165">
        <f>B24+D24+F24+G24</f>
        <v>2109</v>
      </c>
      <c r="I24" s="166"/>
      <c r="J24" s="165">
        <v>3078</v>
      </c>
      <c r="K24" s="167" t="s">
        <v>42</v>
      </c>
      <c r="L24" s="165">
        <v>95</v>
      </c>
      <c r="M24" s="4">
        <f t="shared" si="2"/>
        <v>3173</v>
      </c>
    </row>
    <row r="25" spans="1:13" ht="12.75">
      <c r="A25" s="8" t="s">
        <v>18</v>
      </c>
      <c r="B25" s="4">
        <v>46</v>
      </c>
      <c r="C25" s="87"/>
      <c r="D25" s="167">
        <v>4</v>
      </c>
      <c r="E25" s="177"/>
      <c r="F25" s="165">
        <v>18</v>
      </c>
      <c r="G25" s="165">
        <v>198</v>
      </c>
      <c r="H25" s="165">
        <f>B25+D25+F25+G25</f>
        <v>266</v>
      </c>
      <c r="I25" s="166"/>
      <c r="J25" s="165">
        <v>54</v>
      </c>
      <c r="K25" s="167" t="s">
        <v>42</v>
      </c>
      <c r="L25" s="165">
        <v>9</v>
      </c>
      <c r="M25" s="4">
        <f t="shared" si="2"/>
        <v>63</v>
      </c>
    </row>
    <row r="26" spans="1:13" ht="12.75">
      <c r="A26" s="8" t="s">
        <v>17</v>
      </c>
      <c r="B26" s="4">
        <v>109</v>
      </c>
      <c r="C26" s="87"/>
      <c r="D26" s="165">
        <v>8</v>
      </c>
      <c r="E26" s="166"/>
      <c r="F26" s="165">
        <v>62</v>
      </c>
      <c r="G26" s="165">
        <v>556</v>
      </c>
      <c r="H26" s="165">
        <f>B26+D26+F26+G26</f>
        <v>735</v>
      </c>
      <c r="I26" s="166"/>
      <c r="J26" s="165">
        <v>217</v>
      </c>
      <c r="K26" s="167" t="s">
        <v>42</v>
      </c>
      <c r="L26" s="165">
        <v>37</v>
      </c>
      <c r="M26" s="4">
        <f t="shared" si="2"/>
        <v>254</v>
      </c>
    </row>
    <row r="27" spans="1:13" ht="12.75">
      <c r="A27" s="22" t="s">
        <v>19</v>
      </c>
      <c r="B27" s="19">
        <v>22</v>
      </c>
      <c r="C27" s="88"/>
      <c r="D27" s="168" t="s">
        <v>135</v>
      </c>
      <c r="E27" s="169"/>
      <c r="F27" s="170">
        <v>14</v>
      </c>
      <c r="G27" s="170">
        <v>97</v>
      </c>
      <c r="H27" s="165">
        <f>SUM(B27:G27)</f>
        <v>133</v>
      </c>
      <c r="I27" s="166"/>
      <c r="J27" s="170">
        <v>487</v>
      </c>
      <c r="K27" s="168" t="s">
        <v>42</v>
      </c>
      <c r="L27" s="170">
        <v>57</v>
      </c>
      <c r="M27" s="4">
        <f t="shared" si="2"/>
        <v>544</v>
      </c>
    </row>
    <row r="28" spans="1:13" ht="18.75" customHeight="1">
      <c r="A28" s="58" t="s">
        <v>15</v>
      </c>
      <c r="B28" s="108">
        <v>1261</v>
      </c>
      <c r="C28" s="109"/>
      <c r="D28" s="171">
        <v>507</v>
      </c>
      <c r="E28" s="172"/>
      <c r="F28" s="171">
        <v>420</v>
      </c>
      <c r="G28" s="171">
        <v>3345</v>
      </c>
      <c r="H28" s="171">
        <f>B28+D28+F28+G28</f>
        <v>5533</v>
      </c>
      <c r="I28" s="172"/>
      <c r="J28" s="171">
        <v>6907</v>
      </c>
      <c r="K28" s="175" t="s">
        <v>135</v>
      </c>
      <c r="L28" s="171">
        <v>563</v>
      </c>
      <c r="M28" s="108">
        <f t="shared" si="2"/>
        <v>7470</v>
      </c>
    </row>
    <row r="29" spans="1:13" ht="24" customHeight="1">
      <c r="A29" s="11" t="s">
        <v>146</v>
      </c>
      <c r="B29" s="87"/>
      <c r="C29" s="87"/>
      <c r="D29" s="166"/>
      <c r="E29" s="166"/>
      <c r="F29" s="166"/>
      <c r="G29" s="166"/>
      <c r="H29" s="166"/>
      <c r="I29" s="166"/>
      <c r="J29" s="166"/>
      <c r="K29" s="166"/>
      <c r="L29" s="166"/>
      <c r="M29" s="4"/>
    </row>
    <row r="30" spans="1:13" ht="12.75">
      <c r="A30" s="8" t="s">
        <v>119</v>
      </c>
      <c r="B30" s="4">
        <v>14</v>
      </c>
      <c r="C30" s="87"/>
      <c r="D30" s="167" t="s">
        <v>135</v>
      </c>
      <c r="E30" s="166"/>
      <c r="F30" s="167">
        <v>6</v>
      </c>
      <c r="G30" s="165">
        <v>13</v>
      </c>
      <c r="H30" s="165">
        <f>SUM(B30:G30)</f>
        <v>33</v>
      </c>
      <c r="I30" s="166"/>
      <c r="J30" s="165">
        <v>13</v>
      </c>
      <c r="K30" s="167" t="s">
        <v>42</v>
      </c>
      <c r="L30" s="167">
        <v>7</v>
      </c>
      <c r="M30" s="4">
        <f>SUM(J30:L30)</f>
        <v>20</v>
      </c>
    </row>
    <row r="31" spans="1:13" ht="12.75">
      <c r="A31" s="8" t="s">
        <v>82</v>
      </c>
      <c r="B31" s="1">
        <v>22</v>
      </c>
      <c r="C31" s="97"/>
      <c r="D31" s="202">
        <v>244</v>
      </c>
      <c r="E31" s="173"/>
      <c r="F31" s="202">
        <v>83</v>
      </c>
      <c r="G31" s="202">
        <v>303</v>
      </c>
      <c r="H31" s="165">
        <f>B31+D31+F31+G31</f>
        <v>652</v>
      </c>
      <c r="I31" s="174"/>
      <c r="J31" s="175" t="s">
        <v>43</v>
      </c>
      <c r="K31" s="175" t="s">
        <v>43</v>
      </c>
      <c r="L31" s="175" t="s">
        <v>43</v>
      </c>
      <c r="M31" s="98" t="s">
        <v>43</v>
      </c>
    </row>
    <row r="32" spans="1:13" ht="12.75">
      <c r="A32" s="8" t="s">
        <v>134</v>
      </c>
      <c r="B32" s="1">
        <v>62</v>
      </c>
      <c r="C32" s="97"/>
      <c r="D32" s="175" t="s">
        <v>43</v>
      </c>
      <c r="E32" s="173"/>
      <c r="F32" s="175" t="s">
        <v>43</v>
      </c>
      <c r="G32" s="175" t="s">
        <v>43</v>
      </c>
      <c r="H32" s="165">
        <f>B32</f>
        <v>62</v>
      </c>
      <c r="I32" s="174"/>
      <c r="J32" s="175" t="s">
        <v>43</v>
      </c>
      <c r="K32" s="175" t="s">
        <v>43</v>
      </c>
      <c r="L32" s="175" t="s">
        <v>43</v>
      </c>
      <c r="M32" s="98" t="s">
        <v>43</v>
      </c>
    </row>
    <row r="33" spans="1:13" ht="12.75">
      <c r="A33" s="8" t="s">
        <v>39</v>
      </c>
      <c r="B33" s="98" t="s">
        <v>43</v>
      </c>
      <c r="C33" s="89"/>
      <c r="D33" s="165">
        <v>21</v>
      </c>
      <c r="E33" s="166"/>
      <c r="F33" s="165">
        <v>17</v>
      </c>
      <c r="G33" s="165">
        <v>72</v>
      </c>
      <c r="H33" s="165">
        <f>D33+F33+G33</f>
        <v>110</v>
      </c>
      <c r="I33" s="166"/>
      <c r="J33" s="175" t="s">
        <v>43</v>
      </c>
      <c r="K33" s="175" t="s">
        <v>43</v>
      </c>
      <c r="L33" s="175" t="s">
        <v>43</v>
      </c>
      <c r="M33" s="98" t="s">
        <v>43</v>
      </c>
    </row>
    <row r="34" spans="1:13" ht="12.75">
      <c r="A34" s="8" t="s">
        <v>40</v>
      </c>
      <c r="B34" s="98" t="s">
        <v>43</v>
      </c>
      <c r="C34" s="89"/>
      <c r="D34" s="175" t="s">
        <v>43</v>
      </c>
      <c r="E34" s="175"/>
      <c r="F34" s="175" t="s">
        <v>43</v>
      </c>
      <c r="G34" s="175" t="s">
        <v>43</v>
      </c>
      <c r="H34" s="175" t="s">
        <v>43</v>
      </c>
      <c r="I34" s="176"/>
      <c r="J34" s="165">
        <v>124</v>
      </c>
      <c r="K34" s="167" t="s">
        <v>42</v>
      </c>
      <c r="L34" s="165">
        <v>17</v>
      </c>
      <c r="M34" s="4">
        <f>J34+L34</f>
        <v>141</v>
      </c>
    </row>
    <row r="35" spans="1:13" ht="12.75">
      <c r="A35" s="8" t="s">
        <v>241</v>
      </c>
      <c r="B35" s="4">
        <v>244</v>
      </c>
      <c r="C35" s="87"/>
      <c r="D35" s="165">
        <v>65</v>
      </c>
      <c r="E35" s="166"/>
      <c r="F35" s="165">
        <v>45</v>
      </c>
      <c r="G35" s="165">
        <v>923</v>
      </c>
      <c r="H35" s="165">
        <f>B35+D35+F35+G35</f>
        <v>1277</v>
      </c>
      <c r="I35" s="166"/>
      <c r="J35" s="165">
        <v>4279</v>
      </c>
      <c r="K35" s="167" t="s">
        <v>42</v>
      </c>
      <c r="L35" s="165">
        <v>121</v>
      </c>
      <c r="M35" s="4">
        <f>J35+L35</f>
        <v>4400</v>
      </c>
    </row>
    <row r="36" spans="1:13" ht="12.75">
      <c r="A36" s="8" t="s">
        <v>18</v>
      </c>
      <c r="B36" s="4">
        <v>56</v>
      </c>
      <c r="C36" s="87"/>
      <c r="D36" s="167">
        <v>5</v>
      </c>
      <c r="E36" s="177"/>
      <c r="F36" s="165">
        <v>21</v>
      </c>
      <c r="G36" s="165">
        <v>119</v>
      </c>
      <c r="H36" s="165">
        <f>B36+D36+F36+G36</f>
        <v>201</v>
      </c>
      <c r="I36" s="166"/>
      <c r="J36" s="165">
        <v>59</v>
      </c>
      <c r="K36" s="167" t="s">
        <v>42</v>
      </c>
      <c r="L36" s="165">
        <v>9</v>
      </c>
      <c r="M36" s="4">
        <f>J36+L36</f>
        <v>68</v>
      </c>
    </row>
    <row r="37" spans="1:13" ht="12.75">
      <c r="A37" s="8" t="s">
        <v>17</v>
      </c>
      <c r="B37" s="4">
        <v>101</v>
      </c>
      <c r="C37" s="87"/>
      <c r="D37" s="165">
        <v>5</v>
      </c>
      <c r="E37" s="166"/>
      <c r="F37" s="165">
        <v>45</v>
      </c>
      <c r="G37" s="165">
        <v>284</v>
      </c>
      <c r="H37" s="165">
        <f>B37+D37+F37+G37</f>
        <v>435</v>
      </c>
      <c r="I37" s="166"/>
      <c r="J37" s="165">
        <v>185</v>
      </c>
      <c r="K37" s="167" t="s">
        <v>42</v>
      </c>
      <c r="L37" s="165">
        <v>29</v>
      </c>
      <c r="M37" s="4">
        <f>J37+L37</f>
        <v>214</v>
      </c>
    </row>
    <row r="38" spans="1:13" ht="12.75">
      <c r="A38" s="9" t="s">
        <v>19</v>
      </c>
      <c r="B38" s="60">
        <v>20</v>
      </c>
      <c r="C38" s="90"/>
      <c r="D38" s="204" t="s">
        <v>135</v>
      </c>
      <c r="E38" s="178"/>
      <c r="F38" s="203">
        <v>9</v>
      </c>
      <c r="G38" s="203">
        <v>73</v>
      </c>
      <c r="H38" s="203">
        <f>B38+F38+G38</f>
        <v>102</v>
      </c>
      <c r="I38" s="178"/>
      <c r="J38" s="203">
        <v>212</v>
      </c>
      <c r="K38" s="204" t="s">
        <v>42</v>
      </c>
      <c r="L38" s="203">
        <v>31</v>
      </c>
      <c r="M38" s="60">
        <f>J38+L38</f>
        <v>243</v>
      </c>
    </row>
    <row r="39" spans="1:13" ht="24" customHeight="1">
      <c r="A39" s="22"/>
      <c r="B39" s="83"/>
      <c r="C39" s="19"/>
      <c r="D39" s="19"/>
      <c r="E39" s="19"/>
      <c r="F39" s="19"/>
      <c r="G39" s="19"/>
      <c r="H39" s="19"/>
      <c r="I39" s="19"/>
      <c r="J39" s="19"/>
      <c r="K39" s="67"/>
      <c r="L39" s="19"/>
      <c r="M39" s="19"/>
    </row>
    <row r="40" spans="1:13" ht="104.25" customHeight="1">
      <c r="A40" s="249" t="s">
        <v>240</v>
      </c>
      <c r="B40" s="236"/>
      <c r="C40" s="236"/>
      <c r="D40" s="236"/>
      <c r="E40" s="236"/>
      <c r="F40" s="236"/>
      <c r="G40" s="236"/>
      <c r="H40" s="236"/>
      <c r="I40" s="236"/>
      <c r="J40" s="236"/>
      <c r="K40" s="236"/>
      <c r="L40" s="236"/>
      <c r="M40" s="236"/>
    </row>
    <row r="41" ht="12.75">
      <c r="A41" s="28"/>
    </row>
    <row r="42" ht="12.75">
      <c r="A42" s="28"/>
    </row>
    <row r="43" ht="12.75">
      <c r="A43" s="28"/>
    </row>
    <row r="49" spans="1:5" ht="12.75">
      <c r="A49" s="28"/>
      <c r="B49" s="28"/>
      <c r="C49" s="28"/>
      <c r="D49" s="28"/>
      <c r="E49" s="28"/>
    </row>
    <row r="50" ht="12.75">
      <c r="A50" s="28"/>
    </row>
    <row r="51" ht="12.75">
      <c r="A51" s="28"/>
    </row>
    <row r="52" ht="12.75">
      <c r="A52" s="28"/>
    </row>
  </sheetData>
  <sheetProtection/>
  <mergeCells count="4">
    <mergeCell ref="A1:M1"/>
    <mergeCell ref="A3:M3"/>
    <mergeCell ref="A40:M40"/>
    <mergeCell ref="D4:H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headerFooter alignWithMargins="0">
    <oddFooter>&amp;R47</oddFooter>
  </headerFooter>
  <drawing r:id="rId1"/>
</worksheet>
</file>

<file path=xl/worksheets/sheet15.xml><?xml version="1.0" encoding="utf-8"?>
<worksheet xmlns="http://schemas.openxmlformats.org/spreadsheetml/2006/main" xmlns:r="http://schemas.openxmlformats.org/officeDocument/2006/relationships">
  <dimension ref="A1:R42"/>
  <sheetViews>
    <sheetView zoomScalePageLayoutView="0" workbookViewId="0" topLeftCell="A1">
      <selection activeCell="L2" sqref="L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254" t="s">
        <v>234</v>
      </c>
      <c r="B1" s="236"/>
      <c r="C1" s="236"/>
      <c r="D1" s="236"/>
      <c r="E1" s="236"/>
      <c r="F1" s="236"/>
      <c r="G1" s="236"/>
      <c r="H1" s="236"/>
      <c r="I1" s="236"/>
      <c r="J1" s="236"/>
      <c r="K1" s="232"/>
      <c r="L1" s="17"/>
      <c r="M1" s="17"/>
      <c r="N1" s="17"/>
      <c r="O1" s="16"/>
    </row>
    <row r="2" spans="1:15" s="6" customFormat="1" ht="7.5" customHeight="1">
      <c r="A2" s="23"/>
      <c r="B2" s="26"/>
      <c r="C2" s="26"/>
      <c r="D2" s="26"/>
      <c r="E2" s="26"/>
      <c r="F2" s="26"/>
      <c r="G2" s="26"/>
      <c r="H2" s="26"/>
      <c r="I2" s="26"/>
      <c r="J2" s="26"/>
      <c r="K2" s="17"/>
      <c r="L2" s="17"/>
      <c r="M2" s="17"/>
      <c r="N2" s="17"/>
      <c r="O2" s="17"/>
    </row>
    <row r="3" spans="1:15" ht="27.75" customHeight="1">
      <c r="A3" s="233" t="s">
        <v>172</v>
      </c>
      <c r="B3" s="233"/>
      <c r="C3" s="233"/>
      <c r="D3" s="233"/>
      <c r="E3" s="233"/>
      <c r="F3" s="233"/>
      <c r="G3" s="233"/>
      <c r="H3" s="233"/>
      <c r="I3" s="233"/>
      <c r="J3" s="233"/>
      <c r="K3" s="240"/>
      <c r="L3" s="17"/>
      <c r="M3" s="17"/>
      <c r="N3" s="17"/>
      <c r="O3" s="16"/>
    </row>
    <row r="4" spans="1:17" ht="18.75" customHeight="1">
      <c r="A4" s="15" t="s">
        <v>83</v>
      </c>
      <c r="B4" s="224" t="s">
        <v>5</v>
      </c>
      <c r="C4" s="224"/>
      <c r="D4" s="12"/>
      <c r="E4" s="224" t="s">
        <v>149</v>
      </c>
      <c r="F4" s="224"/>
      <c r="G4" s="12"/>
      <c r="H4" s="224" t="s">
        <v>4</v>
      </c>
      <c r="I4" s="224"/>
      <c r="J4" s="224"/>
      <c r="K4" s="81"/>
      <c r="L4" s="15"/>
      <c r="M4" s="12"/>
      <c r="N4" s="12"/>
      <c r="O4" s="12"/>
      <c r="P4" s="12"/>
      <c r="Q4" s="12"/>
    </row>
    <row r="5" spans="1:17" ht="26.25" customHeight="1">
      <c r="A5" s="5" t="s">
        <v>96</v>
      </c>
      <c r="B5" s="10" t="s">
        <v>52</v>
      </c>
      <c r="C5" s="10" t="s">
        <v>53</v>
      </c>
      <c r="D5" s="10"/>
      <c r="E5" s="10" t="s">
        <v>52</v>
      </c>
      <c r="F5" s="10" t="s">
        <v>53</v>
      </c>
      <c r="G5" s="10"/>
      <c r="H5" s="10" t="s">
        <v>52</v>
      </c>
      <c r="I5" s="10" t="s">
        <v>53</v>
      </c>
      <c r="J5" s="46" t="s">
        <v>37</v>
      </c>
      <c r="K5" s="46" t="s">
        <v>81</v>
      </c>
      <c r="L5" s="54"/>
      <c r="M5" s="54"/>
      <c r="N5" s="53"/>
      <c r="O5" s="20"/>
      <c r="P5" s="20"/>
      <c r="Q5" s="20"/>
    </row>
    <row r="6" spans="1:17" ht="18.75" customHeight="1">
      <c r="A6" s="104" t="s">
        <v>22</v>
      </c>
      <c r="B6" s="105">
        <f>B8+B9+B15+B20+B23+B26+B30+B33</f>
        <v>15906</v>
      </c>
      <c r="C6" s="105">
        <f>C8+C9+C15+C20+C23+C26+C30+C33</f>
        <v>6066</v>
      </c>
      <c r="D6" s="105"/>
      <c r="E6" s="105">
        <f>E8+E9+E15+E20+E23+E26+E30+E33</f>
        <v>53201</v>
      </c>
      <c r="F6" s="105">
        <f>F8+F9+F15+F20+F23+F26+F30+F33</f>
        <v>28698</v>
      </c>
      <c r="G6" s="105"/>
      <c r="H6" s="105">
        <f>H8+H9+H15+H20+H23+H26+H30+H33</f>
        <v>69107</v>
      </c>
      <c r="I6" s="105">
        <f>I8+I9+I15+I20+I23+I26+I30+I33</f>
        <v>34764</v>
      </c>
      <c r="J6" s="105">
        <f>J8+J9+J15+J20+J23+J26+J30+J33</f>
        <v>103871</v>
      </c>
      <c r="K6" s="105">
        <f>K8+K9+K15+K20+K23+K26+K30+K33</f>
        <v>100.00000000000001</v>
      </c>
      <c r="L6" s="54"/>
      <c r="M6" s="54"/>
      <c r="N6" s="53"/>
      <c r="O6" s="20"/>
      <c r="P6" s="20"/>
      <c r="Q6" s="20"/>
    </row>
    <row r="7" spans="1:17" ht="18.75" customHeight="1">
      <c r="A7" s="58" t="s">
        <v>21</v>
      </c>
      <c r="B7" s="105">
        <f>B8</f>
        <v>4113</v>
      </c>
      <c r="C7" s="105">
        <f>C8</f>
        <v>1314</v>
      </c>
      <c r="D7" s="101"/>
      <c r="E7" s="105">
        <f>E8</f>
        <v>11675</v>
      </c>
      <c r="F7" s="105">
        <f>F8</f>
        <v>6206</v>
      </c>
      <c r="G7" s="105"/>
      <c r="H7" s="105">
        <f>B7+E7</f>
        <v>15788</v>
      </c>
      <c r="I7" s="105">
        <f aca="true" t="shared" si="0" ref="H7:I10">C7+F7</f>
        <v>7520</v>
      </c>
      <c r="J7" s="105">
        <f aca="true" t="shared" si="1" ref="J7:J35">H7+I7</f>
        <v>23308</v>
      </c>
      <c r="K7" s="105">
        <f>(J7/J$6)*100</f>
        <v>22.43937191323854</v>
      </c>
      <c r="L7" s="1"/>
      <c r="M7" s="4"/>
      <c r="N7" s="1"/>
      <c r="O7" s="1"/>
      <c r="P7" s="4"/>
      <c r="Q7" s="1"/>
    </row>
    <row r="8" spans="1:17" ht="14.25" customHeight="1">
      <c r="A8" s="1" t="s">
        <v>54</v>
      </c>
      <c r="B8" s="4">
        <v>4113</v>
      </c>
      <c r="C8" s="4">
        <v>1314</v>
      </c>
      <c r="D8" s="87"/>
      <c r="E8" s="4">
        <v>11675</v>
      </c>
      <c r="F8" s="4">
        <v>6206</v>
      </c>
      <c r="G8" s="4"/>
      <c r="H8" s="4">
        <f t="shared" si="0"/>
        <v>15788</v>
      </c>
      <c r="I8" s="4">
        <f t="shared" si="0"/>
        <v>7520</v>
      </c>
      <c r="J8" s="4">
        <f t="shared" si="1"/>
        <v>23308</v>
      </c>
      <c r="K8" s="19">
        <f>(J8/J$6)*100</f>
        <v>22.43937191323854</v>
      </c>
      <c r="L8" s="1"/>
      <c r="M8" s="1"/>
      <c r="N8" s="1"/>
      <c r="O8" s="1"/>
      <c r="P8" s="4"/>
      <c r="Q8" s="1"/>
    </row>
    <row r="9" spans="1:17" ht="18.75" customHeight="1">
      <c r="A9" s="14" t="s">
        <v>55</v>
      </c>
      <c r="B9" s="108">
        <f>B10+B11+B12+B13+B14</f>
        <v>3027</v>
      </c>
      <c r="C9" s="108">
        <f>C10+C11+C12+C13+C14</f>
        <v>1374</v>
      </c>
      <c r="D9" s="108"/>
      <c r="E9" s="108">
        <f>E10+E11+E12+E13+E14</f>
        <v>9616</v>
      </c>
      <c r="F9" s="108">
        <f>F10+F11+F12+F13+F14</f>
        <v>5222</v>
      </c>
      <c r="G9" s="108"/>
      <c r="H9" s="108">
        <f t="shared" si="0"/>
        <v>12643</v>
      </c>
      <c r="I9" s="108">
        <f t="shared" si="0"/>
        <v>6596</v>
      </c>
      <c r="J9" s="108">
        <f t="shared" si="1"/>
        <v>19239</v>
      </c>
      <c r="K9" s="105">
        <f aca="true" t="shared" si="2" ref="K9:K35">(J9/J$6)*100</f>
        <v>18.52201288136246</v>
      </c>
      <c r="L9" s="1"/>
      <c r="M9" s="1"/>
      <c r="N9" s="1"/>
      <c r="O9" s="1"/>
      <c r="P9" s="4"/>
      <c r="Q9" s="1"/>
    </row>
    <row r="10" spans="1:17" ht="12.75">
      <c r="A10" s="11" t="s">
        <v>56</v>
      </c>
      <c r="B10" s="165">
        <v>516</v>
      </c>
      <c r="C10" s="165">
        <v>258</v>
      </c>
      <c r="D10" s="87"/>
      <c r="E10" s="4">
        <v>1850</v>
      </c>
      <c r="F10" s="4">
        <v>1057</v>
      </c>
      <c r="G10" s="4"/>
      <c r="H10" s="4">
        <f t="shared" si="0"/>
        <v>2366</v>
      </c>
      <c r="I10" s="4">
        <f t="shared" si="0"/>
        <v>1315</v>
      </c>
      <c r="J10" s="4">
        <f t="shared" si="1"/>
        <v>3681</v>
      </c>
      <c r="K10" s="19">
        <f t="shared" si="2"/>
        <v>3.54381877521156</v>
      </c>
      <c r="L10" s="1"/>
      <c r="M10" s="1"/>
      <c r="N10" s="1"/>
      <c r="O10" s="1"/>
      <c r="P10" s="4"/>
      <c r="Q10" s="1"/>
    </row>
    <row r="11" spans="1:18" ht="12.75">
      <c r="A11" s="3" t="s">
        <v>57</v>
      </c>
      <c r="B11" s="165">
        <v>589</v>
      </c>
      <c r="C11" s="165">
        <v>270</v>
      </c>
      <c r="D11" s="87"/>
      <c r="E11" s="4">
        <v>1589</v>
      </c>
      <c r="F11" s="4">
        <v>833</v>
      </c>
      <c r="G11" s="4"/>
      <c r="H11" s="4">
        <f aca="true" t="shared" si="3" ref="H11:I14">B11+E11</f>
        <v>2178</v>
      </c>
      <c r="I11" s="4">
        <f t="shared" si="3"/>
        <v>1103</v>
      </c>
      <c r="J11" s="4">
        <f t="shared" si="1"/>
        <v>3281</v>
      </c>
      <c r="K11" s="19">
        <f t="shared" si="2"/>
        <v>3.1587257271038114</v>
      </c>
      <c r="L11" s="1"/>
      <c r="M11" s="1"/>
      <c r="N11" s="1"/>
      <c r="O11" s="1"/>
      <c r="P11" s="4"/>
      <c r="Q11" s="1"/>
      <c r="R11" s="16"/>
    </row>
    <row r="12" spans="1:17" ht="12.75">
      <c r="A12" s="3" t="s">
        <v>58</v>
      </c>
      <c r="B12" s="165">
        <v>895</v>
      </c>
      <c r="C12" s="165">
        <v>398</v>
      </c>
      <c r="D12" s="87"/>
      <c r="E12" s="4">
        <v>2828</v>
      </c>
      <c r="F12" s="4">
        <v>1653</v>
      </c>
      <c r="G12" s="4"/>
      <c r="H12" s="4">
        <f t="shared" si="3"/>
        <v>3723</v>
      </c>
      <c r="I12" s="4">
        <f t="shared" si="3"/>
        <v>2051</v>
      </c>
      <c r="J12" s="4">
        <f t="shared" si="1"/>
        <v>5774</v>
      </c>
      <c r="K12" s="19">
        <f t="shared" si="2"/>
        <v>5.558818149435357</v>
      </c>
      <c r="L12" s="1"/>
      <c r="M12" s="4"/>
      <c r="N12" s="1"/>
      <c r="O12" s="1"/>
      <c r="P12" s="4"/>
      <c r="Q12" s="1"/>
    </row>
    <row r="13" spans="1:17" ht="12.75">
      <c r="A13" s="3" t="s">
        <v>147</v>
      </c>
      <c r="B13" s="165">
        <v>463</v>
      </c>
      <c r="C13" s="165">
        <v>220</v>
      </c>
      <c r="D13" s="87"/>
      <c r="E13" s="4">
        <v>1526</v>
      </c>
      <c r="F13" s="4">
        <v>828</v>
      </c>
      <c r="G13" s="4"/>
      <c r="H13" s="4">
        <f t="shared" si="3"/>
        <v>1989</v>
      </c>
      <c r="I13" s="4">
        <f t="shared" si="3"/>
        <v>1048</v>
      </c>
      <c r="J13" s="4">
        <f t="shared" si="1"/>
        <v>3037</v>
      </c>
      <c r="K13" s="19">
        <f t="shared" si="2"/>
        <v>2.9238189677580846</v>
      </c>
      <c r="L13" s="1"/>
      <c r="M13" s="1"/>
      <c r="N13" s="1"/>
      <c r="O13" s="1"/>
      <c r="P13" s="4"/>
      <c r="Q13" s="1"/>
    </row>
    <row r="14" spans="1:17" ht="12.75">
      <c r="A14" s="3" t="s">
        <v>59</v>
      </c>
      <c r="B14" s="165">
        <v>564</v>
      </c>
      <c r="C14" s="165">
        <v>228</v>
      </c>
      <c r="D14" s="87"/>
      <c r="E14" s="4">
        <v>1823</v>
      </c>
      <c r="F14" s="4">
        <v>851</v>
      </c>
      <c r="G14" s="4"/>
      <c r="H14" s="4">
        <f t="shared" si="3"/>
        <v>2387</v>
      </c>
      <c r="I14" s="4">
        <f t="shared" si="3"/>
        <v>1079</v>
      </c>
      <c r="J14" s="4">
        <f t="shared" si="1"/>
        <v>3466</v>
      </c>
      <c r="K14" s="19">
        <f t="shared" si="2"/>
        <v>3.3368312618536455</v>
      </c>
      <c r="L14" s="1"/>
      <c r="M14" s="1"/>
      <c r="N14" s="1"/>
      <c r="O14" s="1"/>
      <c r="P14" s="4"/>
      <c r="Q14" s="1"/>
    </row>
    <row r="15" spans="1:17" ht="18.75" customHeight="1">
      <c r="A15" s="84" t="s">
        <v>60</v>
      </c>
      <c r="B15" s="108">
        <f>B16+B17+B18+B19</f>
        <v>1282</v>
      </c>
      <c r="C15" s="108">
        <f>C16+C17+C18+C19</f>
        <v>479</v>
      </c>
      <c r="D15" s="108"/>
      <c r="E15" s="108">
        <f>E16+E17+E18+E19</f>
        <v>4931</v>
      </c>
      <c r="F15" s="108">
        <f>F16+F17+F18+F19</f>
        <v>2610</v>
      </c>
      <c r="G15" s="108"/>
      <c r="H15" s="108">
        <f>B15+E15</f>
        <v>6213</v>
      </c>
      <c r="I15" s="108">
        <f>C15+F15</f>
        <v>3089</v>
      </c>
      <c r="J15" s="108">
        <f t="shared" si="1"/>
        <v>9302</v>
      </c>
      <c r="K15" s="105">
        <f t="shared" si="2"/>
        <v>8.955338833745703</v>
      </c>
      <c r="Q15" s="1"/>
    </row>
    <row r="16" spans="1:17" ht="12.75">
      <c r="A16" s="3" t="s">
        <v>61</v>
      </c>
      <c r="B16" s="4">
        <v>669</v>
      </c>
      <c r="C16" s="4">
        <v>233</v>
      </c>
      <c r="D16" s="87"/>
      <c r="E16" s="4">
        <v>2491</v>
      </c>
      <c r="F16" s="4">
        <v>1193</v>
      </c>
      <c r="G16" s="4"/>
      <c r="H16" s="4">
        <f>B16+E16</f>
        <v>3160</v>
      </c>
      <c r="I16" s="4">
        <f>C16+F16</f>
        <v>1426</v>
      </c>
      <c r="J16" s="4">
        <f t="shared" si="1"/>
        <v>4586</v>
      </c>
      <c r="K16" s="19">
        <f t="shared" si="2"/>
        <v>4.415091796555343</v>
      </c>
      <c r="Q16" s="1"/>
    </row>
    <row r="17" spans="1:11" ht="12.75">
      <c r="A17" s="3" t="s">
        <v>62</v>
      </c>
      <c r="B17" s="4">
        <v>223</v>
      </c>
      <c r="C17" s="4">
        <v>103</v>
      </c>
      <c r="D17" s="87"/>
      <c r="E17" s="4">
        <v>705</v>
      </c>
      <c r="F17" s="4">
        <v>434</v>
      </c>
      <c r="G17" s="4"/>
      <c r="H17" s="4">
        <f aca="true" t="shared" si="4" ref="H17:I19">B17+E17</f>
        <v>928</v>
      </c>
      <c r="I17" s="4">
        <f t="shared" si="4"/>
        <v>537</v>
      </c>
      <c r="J17" s="4">
        <f t="shared" si="1"/>
        <v>1465</v>
      </c>
      <c r="K17" s="19">
        <f t="shared" si="2"/>
        <v>1.410403288694631</v>
      </c>
    </row>
    <row r="18" spans="1:11" ht="12.75">
      <c r="A18" s="3" t="s">
        <v>63</v>
      </c>
      <c r="B18" s="4">
        <v>344</v>
      </c>
      <c r="C18" s="4">
        <v>110</v>
      </c>
      <c r="D18" s="87"/>
      <c r="E18" s="4">
        <v>1335</v>
      </c>
      <c r="F18" s="4">
        <v>756</v>
      </c>
      <c r="G18" s="4"/>
      <c r="H18" s="4">
        <f t="shared" si="4"/>
        <v>1679</v>
      </c>
      <c r="I18" s="4">
        <f t="shared" si="4"/>
        <v>866</v>
      </c>
      <c r="J18" s="4">
        <f t="shared" si="1"/>
        <v>2545</v>
      </c>
      <c r="K18" s="19">
        <f t="shared" si="2"/>
        <v>2.450154518585553</v>
      </c>
    </row>
    <row r="19" spans="1:11" ht="12.75">
      <c r="A19" s="3" t="s">
        <v>64</v>
      </c>
      <c r="B19" s="4">
        <v>46</v>
      </c>
      <c r="C19" s="4">
        <v>33</v>
      </c>
      <c r="D19" s="87"/>
      <c r="E19" s="4">
        <v>400</v>
      </c>
      <c r="F19" s="4">
        <v>227</v>
      </c>
      <c r="G19" s="4"/>
      <c r="H19" s="4">
        <f t="shared" si="4"/>
        <v>446</v>
      </c>
      <c r="I19" s="4">
        <f t="shared" si="4"/>
        <v>260</v>
      </c>
      <c r="J19" s="4">
        <f t="shared" si="1"/>
        <v>706</v>
      </c>
      <c r="K19" s="19">
        <f t="shared" si="2"/>
        <v>0.6796892299101771</v>
      </c>
    </row>
    <row r="20" spans="1:11" ht="18.75" customHeight="1">
      <c r="A20" s="84" t="s">
        <v>65</v>
      </c>
      <c r="B20" s="108">
        <f>B21+B22</f>
        <v>2510</v>
      </c>
      <c r="C20" s="108">
        <f>C21+C22</f>
        <v>892</v>
      </c>
      <c r="D20" s="108"/>
      <c r="E20" s="108">
        <f>E21+E22</f>
        <v>7744</v>
      </c>
      <c r="F20" s="108">
        <f>F21+F22</f>
        <v>4149</v>
      </c>
      <c r="G20" s="108"/>
      <c r="H20" s="108">
        <f aca="true" t="shared" si="5" ref="H20:H35">B20+E20</f>
        <v>10254</v>
      </c>
      <c r="I20" s="108">
        <f aca="true" t="shared" si="6" ref="I20:I35">C20+F20</f>
        <v>5041</v>
      </c>
      <c r="J20" s="108">
        <f t="shared" si="1"/>
        <v>15295</v>
      </c>
      <c r="K20" s="105">
        <f t="shared" si="2"/>
        <v>14.724995427020055</v>
      </c>
    </row>
    <row r="21" spans="1:11" ht="12.75">
      <c r="A21" s="3" t="s">
        <v>66</v>
      </c>
      <c r="B21" s="4">
        <v>142</v>
      </c>
      <c r="C21" s="4">
        <v>59</v>
      </c>
      <c r="D21" s="87"/>
      <c r="E21" s="4">
        <v>733</v>
      </c>
      <c r="F21" s="4">
        <v>367</v>
      </c>
      <c r="G21" s="4"/>
      <c r="H21" s="4">
        <f t="shared" si="5"/>
        <v>875</v>
      </c>
      <c r="I21" s="4">
        <f t="shared" si="6"/>
        <v>426</v>
      </c>
      <c r="J21" s="4">
        <f t="shared" si="1"/>
        <v>1301</v>
      </c>
      <c r="K21" s="19">
        <f t="shared" si="2"/>
        <v>1.2525151389704539</v>
      </c>
    </row>
    <row r="22" spans="1:11" ht="12.75">
      <c r="A22" s="21" t="s">
        <v>67</v>
      </c>
      <c r="B22" s="4">
        <v>2368</v>
      </c>
      <c r="C22" s="4">
        <v>833</v>
      </c>
      <c r="D22" s="87"/>
      <c r="E22" s="4">
        <v>7011</v>
      </c>
      <c r="F22" s="4">
        <v>3782</v>
      </c>
      <c r="G22" s="4"/>
      <c r="H22" s="4">
        <f t="shared" si="5"/>
        <v>9379</v>
      </c>
      <c r="I22" s="4">
        <f t="shared" si="6"/>
        <v>4615</v>
      </c>
      <c r="J22" s="4">
        <f t="shared" si="1"/>
        <v>13994</v>
      </c>
      <c r="K22" s="19">
        <f t="shared" si="2"/>
        <v>13.4724802880496</v>
      </c>
    </row>
    <row r="23" spans="1:11" ht="18.75" customHeight="1">
      <c r="A23" s="84" t="s">
        <v>68</v>
      </c>
      <c r="B23" s="108">
        <f>B24+B25</f>
        <v>3022</v>
      </c>
      <c r="C23" s="108">
        <f>C24+C25</f>
        <v>1098</v>
      </c>
      <c r="D23" s="108"/>
      <c r="E23" s="108">
        <f>E24+E25</f>
        <v>10258</v>
      </c>
      <c r="F23" s="108">
        <f>F24+F25</f>
        <v>5642</v>
      </c>
      <c r="G23" s="108"/>
      <c r="H23" s="108">
        <f t="shared" si="5"/>
        <v>13280</v>
      </c>
      <c r="I23" s="108">
        <f t="shared" si="6"/>
        <v>6740</v>
      </c>
      <c r="J23" s="108">
        <f t="shared" si="1"/>
        <v>20020</v>
      </c>
      <c r="K23" s="105">
        <f t="shared" si="2"/>
        <v>19.27390705779284</v>
      </c>
    </row>
    <row r="24" spans="1:11" ht="12.75">
      <c r="A24" s="3" t="s">
        <v>69</v>
      </c>
      <c r="B24" s="4">
        <v>358</v>
      </c>
      <c r="C24" s="4">
        <v>91</v>
      </c>
      <c r="D24" s="87"/>
      <c r="E24" s="4">
        <v>1376</v>
      </c>
      <c r="F24" s="4">
        <v>724</v>
      </c>
      <c r="G24" s="4"/>
      <c r="H24" s="4">
        <f t="shared" si="5"/>
        <v>1734</v>
      </c>
      <c r="I24" s="4">
        <f t="shared" si="6"/>
        <v>815</v>
      </c>
      <c r="J24" s="4">
        <f t="shared" si="1"/>
        <v>2549</v>
      </c>
      <c r="K24" s="19">
        <f t="shared" si="2"/>
        <v>2.454005449066631</v>
      </c>
    </row>
    <row r="25" spans="1:11" ht="12.75">
      <c r="A25" s="3" t="s">
        <v>70</v>
      </c>
      <c r="B25" s="4">
        <v>2664</v>
      </c>
      <c r="C25" s="4">
        <v>1007</v>
      </c>
      <c r="D25" s="87"/>
      <c r="E25" s="4">
        <v>8882</v>
      </c>
      <c r="F25" s="4">
        <v>4918</v>
      </c>
      <c r="G25" s="4"/>
      <c r="H25" s="4">
        <f t="shared" si="5"/>
        <v>11546</v>
      </c>
      <c r="I25" s="4">
        <f t="shared" si="6"/>
        <v>5925</v>
      </c>
      <c r="J25" s="4">
        <f t="shared" si="1"/>
        <v>17471</v>
      </c>
      <c r="K25" s="19">
        <f t="shared" si="2"/>
        <v>16.81990160872621</v>
      </c>
    </row>
    <row r="26" spans="1:11" ht="18.75" customHeight="1">
      <c r="A26" s="84" t="s">
        <v>71</v>
      </c>
      <c r="B26" s="108">
        <f>B27+B28+B29</f>
        <v>1176</v>
      </c>
      <c r="C26" s="108">
        <f>C27+C28+C29</f>
        <v>522</v>
      </c>
      <c r="D26" s="108"/>
      <c r="E26" s="108">
        <f>E27+E28+E29</f>
        <v>4458</v>
      </c>
      <c r="F26" s="108">
        <f>F27+F28+F29</f>
        <v>2160</v>
      </c>
      <c r="G26" s="108"/>
      <c r="H26" s="108">
        <f t="shared" si="5"/>
        <v>5634</v>
      </c>
      <c r="I26" s="108">
        <f t="shared" si="6"/>
        <v>2682</v>
      </c>
      <c r="J26" s="108">
        <f t="shared" si="1"/>
        <v>8316</v>
      </c>
      <c r="K26" s="105">
        <f t="shared" si="2"/>
        <v>8.006084470160102</v>
      </c>
    </row>
    <row r="27" spans="1:11" ht="12.75">
      <c r="A27" s="3" t="s">
        <v>72</v>
      </c>
      <c r="B27" s="4">
        <v>316</v>
      </c>
      <c r="C27" s="4">
        <v>113</v>
      </c>
      <c r="D27" s="87"/>
      <c r="E27" s="4">
        <v>1264</v>
      </c>
      <c r="F27" s="4">
        <v>647</v>
      </c>
      <c r="G27" s="4"/>
      <c r="H27" s="4">
        <f t="shared" si="5"/>
        <v>1580</v>
      </c>
      <c r="I27" s="4">
        <f t="shared" si="6"/>
        <v>760</v>
      </c>
      <c r="J27" s="4">
        <f t="shared" si="1"/>
        <v>2340</v>
      </c>
      <c r="K27" s="19">
        <f t="shared" si="2"/>
        <v>2.252794331430332</v>
      </c>
    </row>
    <row r="28" spans="1:11" ht="12.75">
      <c r="A28" s="1" t="s">
        <v>73</v>
      </c>
      <c r="B28" s="4">
        <v>422</v>
      </c>
      <c r="C28" s="4">
        <v>240</v>
      </c>
      <c r="D28" s="87"/>
      <c r="E28" s="4">
        <v>1650</v>
      </c>
      <c r="F28" s="4">
        <v>844</v>
      </c>
      <c r="G28" s="4"/>
      <c r="H28" s="4">
        <f t="shared" si="5"/>
        <v>2072</v>
      </c>
      <c r="I28" s="4">
        <f t="shared" si="6"/>
        <v>1084</v>
      </c>
      <c r="J28" s="4">
        <f t="shared" si="1"/>
        <v>3156</v>
      </c>
      <c r="K28" s="19">
        <f t="shared" si="2"/>
        <v>3.03838414957014</v>
      </c>
    </row>
    <row r="29" spans="1:11" ht="12.75">
      <c r="A29" s="1" t="s">
        <v>74</v>
      </c>
      <c r="B29" s="4">
        <v>438</v>
      </c>
      <c r="C29" s="4">
        <v>169</v>
      </c>
      <c r="D29" s="87"/>
      <c r="E29" s="4">
        <v>1544</v>
      </c>
      <c r="F29" s="4">
        <v>669</v>
      </c>
      <c r="G29" s="4"/>
      <c r="H29" s="4">
        <f t="shared" si="5"/>
        <v>1982</v>
      </c>
      <c r="I29" s="4">
        <f t="shared" si="6"/>
        <v>838</v>
      </c>
      <c r="J29" s="4">
        <f t="shared" si="1"/>
        <v>2820</v>
      </c>
      <c r="K29" s="19">
        <f t="shared" si="2"/>
        <v>2.7149059891596306</v>
      </c>
    </row>
    <row r="30" spans="1:11" ht="18.75" customHeight="1">
      <c r="A30" s="14" t="s">
        <v>75</v>
      </c>
      <c r="B30" s="108">
        <f>B31+B32</f>
        <v>395</v>
      </c>
      <c r="C30" s="108">
        <f>C31+C32</f>
        <v>183</v>
      </c>
      <c r="D30" s="108"/>
      <c r="E30" s="108">
        <f>E31+E32</f>
        <v>2105</v>
      </c>
      <c r="F30" s="108">
        <f>F31+F32</f>
        <v>1234</v>
      </c>
      <c r="G30" s="108"/>
      <c r="H30" s="108">
        <f t="shared" si="5"/>
        <v>2500</v>
      </c>
      <c r="I30" s="108">
        <f t="shared" si="6"/>
        <v>1417</v>
      </c>
      <c r="J30" s="108">
        <f t="shared" si="1"/>
        <v>3917</v>
      </c>
      <c r="K30" s="105">
        <f t="shared" si="2"/>
        <v>3.771023673595132</v>
      </c>
    </row>
    <row r="31" spans="1:11" ht="12.75">
      <c r="A31" s="1" t="s">
        <v>76</v>
      </c>
      <c r="B31" s="4">
        <v>333</v>
      </c>
      <c r="C31" s="4">
        <v>157</v>
      </c>
      <c r="D31" s="87"/>
      <c r="E31" s="4">
        <v>1395</v>
      </c>
      <c r="F31" s="4">
        <v>816</v>
      </c>
      <c r="G31" s="4"/>
      <c r="H31" s="4">
        <f>B31+E31</f>
        <v>1728</v>
      </c>
      <c r="I31" s="4">
        <f t="shared" si="6"/>
        <v>973</v>
      </c>
      <c r="J31" s="4">
        <f t="shared" si="1"/>
        <v>2701</v>
      </c>
      <c r="K31" s="19">
        <f t="shared" si="2"/>
        <v>2.600340807347575</v>
      </c>
    </row>
    <row r="32" spans="1:11" ht="12.75">
      <c r="A32" s="1" t="s">
        <v>77</v>
      </c>
      <c r="B32" s="4">
        <v>62</v>
      </c>
      <c r="C32" s="4">
        <v>26</v>
      </c>
      <c r="D32" s="87"/>
      <c r="E32" s="4">
        <v>710</v>
      </c>
      <c r="F32" s="4">
        <v>418</v>
      </c>
      <c r="G32" s="4"/>
      <c r="H32" s="4">
        <f t="shared" si="5"/>
        <v>772</v>
      </c>
      <c r="I32" s="4">
        <f t="shared" si="6"/>
        <v>444</v>
      </c>
      <c r="J32" s="4">
        <f t="shared" si="1"/>
        <v>1216</v>
      </c>
      <c r="K32" s="19">
        <f t="shared" si="2"/>
        <v>1.170682866247557</v>
      </c>
    </row>
    <row r="33" spans="1:11" ht="18.75" customHeight="1">
      <c r="A33" s="14" t="s">
        <v>78</v>
      </c>
      <c r="B33" s="108">
        <f>B34+B35</f>
        <v>381</v>
      </c>
      <c r="C33" s="108">
        <f>C34+C35</f>
        <v>204</v>
      </c>
      <c r="D33" s="108"/>
      <c r="E33" s="108">
        <f>E34+E35</f>
        <v>2414</v>
      </c>
      <c r="F33" s="108">
        <f>F34+F35</f>
        <v>1475</v>
      </c>
      <c r="G33" s="108"/>
      <c r="H33" s="108">
        <f t="shared" si="5"/>
        <v>2795</v>
      </c>
      <c r="I33" s="108">
        <f t="shared" si="6"/>
        <v>1679</v>
      </c>
      <c r="J33" s="108">
        <f t="shared" si="1"/>
        <v>4474</v>
      </c>
      <c r="K33" s="105">
        <f t="shared" si="2"/>
        <v>4.307265743085173</v>
      </c>
    </row>
    <row r="34" spans="1:11" ht="12.75">
      <c r="A34" s="1" t="s">
        <v>79</v>
      </c>
      <c r="B34" s="4">
        <v>206</v>
      </c>
      <c r="C34" s="4">
        <v>125</v>
      </c>
      <c r="D34" s="87"/>
      <c r="E34" s="4">
        <v>1137</v>
      </c>
      <c r="F34" s="4">
        <v>814</v>
      </c>
      <c r="G34" s="4"/>
      <c r="H34" s="4">
        <f t="shared" si="5"/>
        <v>1343</v>
      </c>
      <c r="I34" s="4">
        <f t="shared" si="6"/>
        <v>939</v>
      </c>
      <c r="J34" s="4">
        <f t="shared" si="1"/>
        <v>2282</v>
      </c>
      <c r="K34" s="19">
        <f t="shared" si="2"/>
        <v>2.1969558394547084</v>
      </c>
    </row>
    <row r="35" spans="1:11" ht="12.75">
      <c r="A35" s="2" t="s">
        <v>80</v>
      </c>
      <c r="B35" s="60">
        <v>175</v>
      </c>
      <c r="C35" s="60">
        <v>79</v>
      </c>
      <c r="D35" s="90"/>
      <c r="E35" s="60">
        <v>1277</v>
      </c>
      <c r="F35" s="60">
        <v>661</v>
      </c>
      <c r="G35" s="60"/>
      <c r="H35" s="60">
        <f t="shared" si="5"/>
        <v>1452</v>
      </c>
      <c r="I35" s="60">
        <f t="shared" si="6"/>
        <v>740</v>
      </c>
      <c r="J35" s="60">
        <f t="shared" si="1"/>
        <v>2192</v>
      </c>
      <c r="K35" s="60">
        <f t="shared" si="2"/>
        <v>2.1103099036304647</v>
      </c>
    </row>
    <row r="36" spans="1:15" ht="24" customHeight="1">
      <c r="A36" s="2"/>
      <c r="B36" s="19"/>
      <c r="C36" s="19"/>
      <c r="D36" s="19"/>
      <c r="E36" s="19"/>
      <c r="F36" s="19"/>
      <c r="G36" s="19"/>
      <c r="H36" s="19"/>
      <c r="I36" s="19"/>
      <c r="J36" s="19"/>
      <c r="K36" s="6"/>
      <c r="L36" s="6"/>
      <c r="M36" s="6"/>
      <c r="N36" s="6"/>
      <c r="O36" s="6"/>
    </row>
    <row r="37" spans="1:15" ht="37.5" customHeight="1">
      <c r="A37" s="235" t="s">
        <v>148</v>
      </c>
      <c r="B37" s="236"/>
      <c r="C37" s="236"/>
      <c r="D37" s="236"/>
      <c r="E37" s="236"/>
      <c r="F37" s="236"/>
      <c r="G37" s="236"/>
      <c r="H37" s="236"/>
      <c r="I37" s="236"/>
      <c r="J37" s="236"/>
      <c r="K37" s="230"/>
      <c r="L37" s="55"/>
      <c r="M37" s="55"/>
      <c r="N37" s="55"/>
      <c r="O37" s="55"/>
    </row>
    <row r="39" spans="1:10" ht="12.75">
      <c r="A39" s="6"/>
      <c r="B39" s="6"/>
      <c r="C39" s="6"/>
      <c r="D39" s="6"/>
      <c r="E39" s="6"/>
      <c r="F39" s="6"/>
      <c r="G39" s="6"/>
      <c r="H39" s="6"/>
      <c r="I39" s="6"/>
      <c r="J39" s="6"/>
    </row>
    <row r="40" spans="1:15" ht="12.75">
      <c r="A40" s="57"/>
      <c r="B40" s="55"/>
      <c r="C40" s="55"/>
      <c r="D40" s="55"/>
      <c r="E40" s="55"/>
      <c r="F40" s="55"/>
      <c r="G40" s="55"/>
      <c r="H40" s="55"/>
      <c r="I40" s="55"/>
      <c r="J40" s="55"/>
      <c r="K40" s="55"/>
      <c r="L40" s="55"/>
      <c r="M40" s="55"/>
      <c r="N40" s="55"/>
      <c r="O40" s="55"/>
    </row>
    <row r="42" spans="1:16" ht="12.75">
      <c r="A42" s="18"/>
      <c r="B42" s="17"/>
      <c r="C42" s="17"/>
      <c r="D42" s="17"/>
      <c r="E42" s="17"/>
      <c r="F42" s="17"/>
      <c r="G42" s="17"/>
      <c r="H42" s="17"/>
      <c r="I42" s="17"/>
      <c r="J42" s="17"/>
      <c r="K42" s="17"/>
      <c r="L42" s="17"/>
      <c r="M42" s="17"/>
      <c r="N42" s="17"/>
      <c r="O42" s="17"/>
      <c r="P42" s="17"/>
    </row>
  </sheetData>
  <sheetProtection/>
  <mergeCells count="6">
    <mergeCell ref="A37:K37"/>
    <mergeCell ref="A1:K1"/>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6.xml><?xml version="1.0" encoding="utf-8"?>
<worksheet xmlns="http://schemas.openxmlformats.org/spreadsheetml/2006/main" xmlns:r="http://schemas.openxmlformats.org/officeDocument/2006/relationships">
  <dimension ref="A1:O37"/>
  <sheetViews>
    <sheetView zoomScalePageLayoutView="0" workbookViewId="0" topLeftCell="A1">
      <selection activeCell="M2" sqref="M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4.140625" style="0" customWidth="1"/>
  </cols>
  <sheetData>
    <row r="1" spans="1:15" ht="27" customHeight="1">
      <c r="A1" s="254" t="s">
        <v>235</v>
      </c>
      <c r="B1" s="236"/>
      <c r="C1" s="236"/>
      <c r="D1" s="236"/>
      <c r="E1" s="236"/>
      <c r="F1" s="236"/>
      <c r="G1" s="236"/>
      <c r="H1" s="236"/>
      <c r="I1" s="236"/>
      <c r="J1" s="236"/>
      <c r="K1" s="232"/>
      <c r="L1" s="230"/>
      <c r="M1" s="17"/>
      <c r="N1" s="17"/>
      <c r="O1" s="16"/>
    </row>
    <row r="2" spans="1:15" ht="12.75" customHeight="1">
      <c r="A2" s="23"/>
      <c r="B2" s="26"/>
      <c r="C2" s="26"/>
      <c r="D2" s="26"/>
      <c r="E2" s="26"/>
      <c r="F2" s="26"/>
      <c r="G2" s="26"/>
      <c r="H2" s="26"/>
      <c r="I2" s="26"/>
      <c r="J2" s="26"/>
      <c r="K2" s="17"/>
      <c r="L2" s="17"/>
      <c r="M2" s="17"/>
      <c r="N2" s="17"/>
      <c r="O2" s="16"/>
    </row>
    <row r="3" spans="1:15" ht="24.75" customHeight="1">
      <c r="A3" s="233" t="s">
        <v>173</v>
      </c>
      <c r="B3" s="233"/>
      <c r="C3" s="233"/>
      <c r="D3" s="233"/>
      <c r="E3" s="233"/>
      <c r="F3" s="233"/>
      <c r="G3" s="233"/>
      <c r="H3" s="233"/>
      <c r="I3" s="233"/>
      <c r="J3" s="233"/>
      <c r="K3" s="240"/>
      <c r="L3" s="17"/>
      <c r="M3" s="17"/>
      <c r="N3" s="17"/>
      <c r="O3" s="16"/>
    </row>
    <row r="4" spans="1:15" ht="18.75" customHeight="1">
      <c r="A4" s="15" t="s">
        <v>83</v>
      </c>
      <c r="B4" s="224" t="s">
        <v>5</v>
      </c>
      <c r="C4" s="224"/>
      <c r="D4" s="12"/>
      <c r="E4" s="224" t="s">
        <v>149</v>
      </c>
      <c r="F4" s="224"/>
      <c r="G4" s="12"/>
      <c r="H4" s="81" t="s">
        <v>4</v>
      </c>
      <c r="I4" s="81"/>
      <c r="J4" s="81"/>
      <c r="K4" s="81"/>
      <c r="L4" s="15"/>
      <c r="M4" s="12"/>
      <c r="N4" s="12"/>
      <c r="O4" s="12"/>
    </row>
    <row r="5" spans="1:15" ht="24.75" customHeight="1">
      <c r="A5" s="5" t="s">
        <v>96</v>
      </c>
      <c r="B5" s="10" t="s">
        <v>52</v>
      </c>
      <c r="C5" s="10" t="s">
        <v>53</v>
      </c>
      <c r="D5" s="10"/>
      <c r="E5" s="10" t="s">
        <v>52</v>
      </c>
      <c r="F5" s="10" t="s">
        <v>53</v>
      </c>
      <c r="G5" s="10"/>
      <c r="H5" s="10" t="s">
        <v>52</v>
      </c>
      <c r="I5" s="10" t="s">
        <v>53</v>
      </c>
      <c r="J5" s="46" t="s">
        <v>37</v>
      </c>
      <c r="K5" s="46" t="s">
        <v>81</v>
      </c>
      <c r="L5" s="54"/>
      <c r="M5" s="54"/>
      <c r="N5" s="53"/>
      <c r="O5" s="20"/>
    </row>
    <row r="6" spans="1:15" ht="18.75" customHeight="1">
      <c r="A6" s="104" t="s">
        <v>22</v>
      </c>
      <c r="B6" s="105">
        <f>B8+B9+B15+B20+B23+B26+B30+B33</f>
        <v>7077</v>
      </c>
      <c r="C6" s="105">
        <f>C8+C9+C15+C20+C23+C26+C30+C33</f>
        <v>3335</v>
      </c>
      <c r="D6" s="105"/>
      <c r="E6" s="105">
        <f>E8+E9+E15+E20+E23+E26+E30+E33</f>
        <v>37112</v>
      </c>
      <c r="F6" s="105">
        <f>F8+F9+F15+F20+F23+F26+F30+F33</f>
        <v>23288</v>
      </c>
      <c r="G6" s="105"/>
      <c r="H6" s="105">
        <f>H8+H9+H15+H20+H23+H26+H30+H33</f>
        <v>44189</v>
      </c>
      <c r="I6" s="105">
        <f>I8+I9+I15+I20+I23+I26+I30+I33</f>
        <v>26623</v>
      </c>
      <c r="J6" s="105">
        <f>J8+J9+J15+J20+J23+J26+J30+J33</f>
        <v>70812</v>
      </c>
      <c r="K6" s="105">
        <f>K8+K9+K15+K20+K23+K26+K30+K33</f>
        <v>100</v>
      </c>
      <c r="L6" s="54"/>
      <c r="M6" s="54"/>
      <c r="N6" s="53"/>
      <c r="O6" s="20"/>
    </row>
    <row r="7" spans="1:15" ht="18.75" customHeight="1">
      <c r="A7" s="58" t="s">
        <v>21</v>
      </c>
      <c r="B7" s="105">
        <f>B8</f>
        <v>1952</v>
      </c>
      <c r="C7" s="105">
        <f>C8</f>
        <v>783</v>
      </c>
      <c r="D7" s="101"/>
      <c r="E7" s="105">
        <f>E8</f>
        <v>7888</v>
      </c>
      <c r="F7" s="105">
        <f>F8</f>
        <v>4987</v>
      </c>
      <c r="G7" s="105"/>
      <c r="H7" s="105">
        <f aca="true" t="shared" si="0" ref="H7:I10">B7+E7</f>
        <v>9840</v>
      </c>
      <c r="I7" s="105">
        <f t="shared" si="0"/>
        <v>5770</v>
      </c>
      <c r="J7" s="105">
        <f aca="true" t="shared" si="1" ref="J7:J35">H7+I7</f>
        <v>15610</v>
      </c>
      <c r="K7" s="105">
        <f aca="true" t="shared" si="2" ref="K7:K35">(J7/J$6)*100</f>
        <v>22.044286279161724</v>
      </c>
      <c r="L7" s="1"/>
      <c r="M7" s="4"/>
      <c r="N7" s="1"/>
      <c r="O7" s="1"/>
    </row>
    <row r="8" spans="1:15" ht="12.75">
      <c r="A8" s="1" t="s">
        <v>54</v>
      </c>
      <c r="B8" s="4">
        <v>1952</v>
      </c>
      <c r="C8" s="4">
        <v>783</v>
      </c>
      <c r="D8" s="87"/>
      <c r="E8" s="4">
        <v>7888</v>
      </c>
      <c r="F8" s="4">
        <v>4987</v>
      </c>
      <c r="G8" s="4"/>
      <c r="H8" s="4">
        <f t="shared" si="0"/>
        <v>9840</v>
      </c>
      <c r="I8" s="4">
        <f t="shared" si="0"/>
        <v>5770</v>
      </c>
      <c r="J8" s="4">
        <f t="shared" si="1"/>
        <v>15610</v>
      </c>
      <c r="K8" s="19">
        <f t="shared" si="2"/>
        <v>22.044286279161724</v>
      </c>
      <c r="L8" s="1"/>
      <c r="M8" s="1"/>
      <c r="N8" s="1"/>
      <c r="O8" s="1"/>
    </row>
    <row r="9" spans="1:15" ht="18.75" customHeight="1">
      <c r="A9" s="14" t="s">
        <v>55</v>
      </c>
      <c r="B9" s="108">
        <f>B10+B11+B12+B13+B14</f>
        <v>1326</v>
      </c>
      <c r="C9" s="108">
        <f>C10+C11+C12+C13+C14</f>
        <v>730</v>
      </c>
      <c r="D9" s="108"/>
      <c r="E9" s="108">
        <f>E10+E11+E12+E13+E14</f>
        <v>6757</v>
      </c>
      <c r="F9" s="108">
        <f>F10+F11+F12+F13+F14</f>
        <v>4261</v>
      </c>
      <c r="G9" s="108"/>
      <c r="H9" s="108">
        <f t="shared" si="0"/>
        <v>8083</v>
      </c>
      <c r="I9" s="108">
        <f t="shared" si="0"/>
        <v>4991</v>
      </c>
      <c r="J9" s="108">
        <f t="shared" si="1"/>
        <v>13074</v>
      </c>
      <c r="K9" s="105">
        <f t="shared" si="2"/>
        <v>18.462972377563126</v>
      </c>
      <c r="L9" s="1"/>
      <c r="M9" s="1"/>
      <c r="N9" s="1"/>
      <c r="O9" s="1"/>
    </row>
    <row r="10" spans="1:15" ht="12.75">
      <c r="A10" s="11" t="s">
        <v>56</v>
      </c>
      <c r="B10" s="4">
        <v>256</v>
      </c>
      <c r="C10" s="4">
        <v>150</v>
      </c>
      <c r="D10" s="87"/>
      <c r="E10" s="4">
        <v>1318</v>
      </c>
      <c r="F10" s="4">
        <v>897</v>
      </c>
      <c r="G10" s="4"/>
      <c r="H10" s="4">
        <f t="shared" si="0"/>
        <v>1574</v>
      </c>
      <c r="I10" s="4">
        <f t="shared" si="0"/>
        <v>1047</v>
      </c>
      <c r="J10" s="4">
        <f t="shared" si="1"/>
        <v>2621</v>
      </c>
      <c r="K10" s="19">
        <f t="shared" si="2"/>
        <v>3.7013500536632207</v>
      </c>
      <c r="L10" s="1"/>
      <c r="M10" s="1"/>
      <c r="N10" s="1"/>
      <c r="O10" s="1"/>
    </row>
    <row r="11" spans="1:15" ht="12.75">
      <c r="A11" s="3" t="s">
        <v>57</v>
      </c>
      <c r="B11" s="4">
        <v>269</v>
      </c>
      <c r="C11" s="4">
        <v>145</v>
      </c>
      <c r="D11" s="87"/>
      <c r="E11" s="4">
        <v>1113</v>
      </c>
      <c r="F11" s="4">
        <v>636</v>
      </c>
      <c r="G11" s="4"/>
      <c r="H11" s="4">
        <f aca="true" t="shared" si="3" ref="H11:I14">B11+E11</f>
        <v>1382</v>
      </c>
      <c r="I11" s="4">
        <f t="shared" si="3"/>
        <v>781</v>
      </c>
      <c r="J11" s="4">
        <f t="shared" si="1"/>
        <v>2163</v>
      </c>
      <c r="K11" s="19">
        <f t="shared" si="2"/>
        <v>3.054567022538553</v>
      </c>
      <c r="L11" s="1"/>
      <c r="M11" s="1"/>
      <c r="N11" s="1"/>
      <c r="O11" s="1"/>
    </row>
    <row r="12" spans="1:15" ht="12.75">
      <c r="A12" s="3" t="s">
        <v>58</v>
      </c>
      <c r="B12" s="4">
        <v>375</v>
      </c>
      <c r="C12" s="4">
        <v>206</v>
      </c>
      <c r="D12" s="87"/>
      <c r="E12" s="4">
        <v>2014</v>
      </c>
      <c r="F12" s="4">
        <v>1366</v>
      </c>
      <c r="G12" s="4"/>
      <c r="H12" s="4">
        <f t="shared" si="3"/>
        <v>2389</v>
      </c>
      <c r="I12" s="4">
        <f t="shared" si="3"/>
        <v>1572</v>
      </c>
      <c r="J12" s="4">
        <f t="shared" si="1"/>
        <v>3961</v>
      </c>
      <c r="K12" s="19">
        <f t="shared" si="2"/>
        <v>5.593684686211377</v>
      </c>
      <c r="L12" s="1"/>
      <c r="M12" s="4"/>
      <c r="N12" s="1"/>
      <c r="O12" s="1"/>
    </row>
    <row r="13" spans="1:15" ht="12.75">
      <c r="A13" s="3" t="s">
        <v>147</v>
      </c>
      <c r="B13" s="4">
        <v>176</v>
      </c>
      <c r="C13" s="4">
        <v>107</v>
      </c>
      <c r="D13" s="87"/>
      <c r="E13" s="4">
        <v>1084</v>
      </c>
      <c r="F13" s="4">
        <v>698</v>
      </c>
      <c r="G13" s="4"/>
      <c r="H13" s="4">
        <f t="shared" si="3"/>
        <v>1260</v>
      </c>
      <c r="I13" s="4">
        <f t="shared" si="3"/>
        <v>805</v>
      </c>
      <c r="J13" s="4">
        <f t="shared" si="1"/>
        <v>2065</v>
      </c>
      <c r="K13" s="19">
        <f t="shared" si="2"/>
        <v>2.9161724001581653</v>
      </c>
      <c r="L13" s="1"/>
      <c r="M13" s="1"/>
      <c r="N13" s="1"/>
      <c r="O13" s="1"/>
    </row>
    <row r="14" spans="1:15" ht="12.75">
      <c r="A14" s="3" t="s">
        <v>59</v>
      </c>
      <c r="B14" s="4">
        <v>250</v>
      </c>
      <c r="C14" s="4">
        <v>122</v>
      </c>
      <c r="D14" s="87"/>
      <c r="E14" s="4">
        <v>1228</v>
      </c>
      <c r="F14" s="4">
        <v>664</v>
      </c>
      <c r="G14" s="4"/>
      <c r="H14" s="4">
        <f t="shared" si="3"/>
        <v>1478</v>
      </c>
      <c r="I14" s="4">
        <f t="shared" si="3"/>
        <v>786</v>
      </c>
      <c r="J14" s="4">
        <f t="shared" si="1"/>
        <v>2264</v>
      </c>
      <c r="K14" s="19">
        <f t="shared" si="2"/>
        <v>3.1971982149918095</v>
      </c>
      <c r="L14" s="1"/>
      <c r="M14" s="1"/>
      <c r="N14" s="1"/>
      <c r="O14" s="1"/>
    </row>
    <row r="15" spans="1:11" ht="18.75" customHeight="1">
      <c r="A15" s="84" t="s">
        <v>60</v>
      </c>
      <c r="B15" s="108">
        <f>B16+B17+B18+B19</f>
        <v>558</v>
      </c>
      <c r="C15" s="108">
        <f>C16+C17+C18+C19</f>
        <v>253</v>
      </c>
      <c r="D15" s="108"/>
      <c r="E15" s="108">
        <f>E16+E17+E18+E19</f>
        <v>3489</v>
      </c>
      <c r="F15" s="108">
        <f>F16+F17+F18+F19</f>
        <v>2110</v>
      </c>
      <c r="G15" s="108"/>
      <c r="H15" s="108">
        <f>B15+E15</f>
        <v>4047</v>
      </c>
      <c r="I15" s="108">
        <f>C15+F15</f>
        <v>2363</v>
      </c>
      <c r="J15" s="108">
        <f t="shared" si="1"/>
        <v>6410</v>
      </c>
      <c r="K15" s="105">
        <f t="shared" si="2"/>
        <v>9.052138055696775</v>
      </c>
    </row>
    <row r="16" spans="1:11" ht="12.75">
      <c r="A16" s="3" t="s">
        <v>61</v>
      </c>
      <c r="B16" s="4">
        <v>247</v>
      </c>
      <c r="C16" s="4">
        <v>115</v>
      </c>
      <c r="D16" s="87"/>
      <c r="E16" s="4">
        <v>1713</v>
      </c>
      <c r="F16" s="4">
        <v>910</v>
      </c>
      <c r="G16" s="4"/>
      <c r="H16" s="4">
        <f>B16+E16</f>
        <v>1960</v>
      </c>
      <c r="I16" s="4">
        <f>C16+F16</f>
        <v>1025</v>
      </c>
      <c r="J16" s="4">
        <f t="shared" si="1"/>
        <v>2985</v>
      </c>
      <c r="K16" s="19">
        <f t="shared" si="2"/>
        <v>4.21538722250466</v>
      </c>
    </row>
    <row r="17" spans="1:11" ht="12.75">
      <c r="A17" s="3" t="s">
        <v>62</v>
      </c>
      <c r="B17" s="4">
        <v>130</v>
      </c>
      <c r="C17" s="4">
        <v>64</v>
      </c>
      <c r="D17" s="87"/>
      <c r="E17" s="4">
        <v>548</v>
      </c>
      <c r="F17" s="4">
        <v>380</v>
      </c>
      <c r="G17" s="4"/>
      <c r="H17" s="4">
        <f aca="true" t="shared" si="4" ref="H17:I19">B17+E17</f>
        <v>678</v>
      </c>
      <c r="I17" s="4">
        <f t="shared" si="4"/>
        <v>444</v>
      </c>
      <c r="J17" s="4">
        <f t="shared" si="1"/>
        <v>1122</v>
      </c>
      <c r="K17" s="19">
        <f t="shared" si="2"/>
        <v>1.584477207253008</v>
      </c>
    </row>
    <row r="18" spans="1:11" ht="12.75">
      <c r="A18" s="3" t="s">
        <v>63</v>
      </c>
      <c r="B18" s="4">
        <v>163</v>
      </c>
      <c r="C18" s="4">
        <v>59</v>
      </c>
      <c r="D18" s="87"/>
      <c r="E18" s="4">
        <v>945</v>
      </c>
      <c r="F18" s="4">
        <v>639</v>
      </c>
      <c r="G18" s="4"/>
      <c r="H18" s="4">
        <f t="shared" si="4"/>
        <v>1108</v>
      </c>
      <c r="I18" s="4">
        <f t="shared" si="4"/>
        <v>698</v>
      </c>
      <c r="J18" s="4">
        <f t="shared" si="1"/>
        <v>1806</v>
      </c>
      <c r="K18" s="19">
        <f t="shared" si="2"/>
        <v>2.550415183867141</v>
      </c>
    </row>
    <row r="19" spans="1:11" ht="12.75">
      <c r="A19" s="3" t="s">
        <v>64</v>
      </c>
      <c r="B19" s="4">
        <v>18</v>
      </c>
      <c r="C19" s="4">
        <v>15</v>
      </c>
      <c r="D19" s="87"/>
      <c r="E19" s="4">
        <v>283</v>
      </c>
      <c r="F19" s="4">
        <v>181</v>
      </c>
      <c r="G19" s="4"/>
      <c r="H19" s="4">
        <f t="shared" si="4"/>
        <v>301</v>
      </c>
      <c r="I19" s="4">
        <f t="shared" si="4"/>
        <v>196</v>
      </c>
      <c r="J19" s="4">
        <f t="shared" si="1"/>
        <v>497</v>
      </c>
      <c r="K19" s="19">
        <f t="shared" si="2"/>
        <v>0.7018584420719652</v>
      </c>
    </row>
    <row r="20" spans="1:11" ht="18.75" customHeight="1">
      <c r="A20" s="84" t="s">
        <v>65</v>
      </c>
      <c r="B20" s="108">
        <f>B21+B22</f>
        <v>1132</v>
      </c>
      <c r="C20" s="108">
        <f>C21+C22</f>
        <v>493</v>
      </c>
      <c r="D20" s="109"/>
      <c r="E20" s="108">
        <f>E21+E22</f>
        <v>5355</v>
      </c>
      <c r="F20" s="108">
        <f>F21+F22</f>
        <v>3378</v>
      </c>
      <c r="G20" s="108"/>
      <c r="H20" s="108">
        <f aca="true" t="shared" si="5" ref="H20:H35">B20+E20</f>
        <v>6487</v>
      </c>
      <c r="I20" s="108">
        <f aca="true" t="shared" si="6" ref="I20:I35">C20+F20</f>
        <v>3871</v>
      </c>
      <c r="J20" s="108">
        <f t="shared" si="1"/>
        <v>10358</v>
      </c>
      <c r="K20" s="105">
        <f t="shared" si="2"/>
        <v>14.627464271592386</v>
      </c>
    </row>
    <row r="21" spans="1:11" ht="12.75">
      <c r="A21" s="3" t="s">
        <v>66</v>
      </c>
      <c r="B21" s="4">
        <v>75</v>
      </c>
      <c r="C21" s="4">
        <v>40</v>
      </c>
      <c r="D21" s="87"/>
      <c r="E21" s="4">
        <v>552</v>
      </c>
      <c r="F21" s="4">
        <v>310</v>
      </c>
      <c r="G21" s="4"/>
      <c r="H21" s="4">
        <f t="shared" si="5"/>
        <v>627</v>
      </c>
      <c r="I21" s="4">
        <f t="shared" si="6"/>
        <v>350</v>
      </c>
      <c r="J21" s="4">
        <f t="shared" si="1"/>
        <v>977</v>
      </c>
      <c r="K21" s="19">
        <f t="shared" si="2"/>
        <v>1.379709653731006</v>
      </c>
    </row>
    <row r="22" spans="1:11" ht="12.75">
      <c r="A22" s="21" t="s">
        <v>67</v>
      </c>
      <c r="B22" s="4">
        <v>1057</v>
      </c>
      <c r="C22" s="4">
        <v>453</v>
      </c>
      <c r="D22" s="87"/>
      <c r="E22" s="4">
        <v>4803</v>
      </c>
      <c r="F22" s="4">
        <v>3068</v>
      </c>
      <c r="G22" s="4"/>
      <c r="H22" s="4">
        <f t="shared" si="5"/>
        <v>5860</v>
      </c>
      <c r="I22" s="4">
        <f t="shared" si="6"/>
        <v>3521</v>
      </c>
      <c r="J22" s="4">
        <f t="shared" si="1"/>
        <v>9381</v>
      </c>
      <c r="K22" s="19">
        <f t="shared" si="2"/>
        <v>13.247754617861379</v>
      </c>
    </row>
    <row r="23" spans="1:11" ht="15" customHeight="1">
      <c r="A23" s="84" t="s">
        <v>68</v>
      </c>
      <c r="B23" s="108">
        <f>B24+B25</f>
        <v>1224</v>
      </c>
      <c r="C23" s="108">
        <f>C24+C25</f>
        <v>564</v>
      </c>
      <c r="D23" s="109"/>
      <c r="E23" s="108">
        <f>E24+E25</f>
        <v>7091</v>
      </c>
      <c r="F23" s="108">
        <f>F24+F25</f>
        <v>4554</v>
      </c>
      <c r="G23" s="4"/>
      <c r="H23" s="108">
        <f t="shared" si="5"/>
        <v>8315</v>
      </c>
      <c r="I23" s="108">
        <f t="shared" si="6"/>
        <v>5118</v>
      </c>
      <c r="J23" s="108">
        <f t="shared" si="1"/>
        <v>13433</v>
      </c>
      <c r="K23" s="105">
        <f t="shared" si="2"/>
        <v>18.969948596283114</v>
      </c>
    </row>
    <row r="24" spans="1:11" ht="12.75">
      <c r="A24" s="3" t="s">
        <v>69</v>
      </c>
      <c r="B24" s="4">
        <v>135</v>
      </c>
      <c r="C24" s="4">
        <v>40</v>
      </c>
      <c r="D24" s="87"/>
      <c r="E24" s="4">
        <v>972</v>
      </c>
      <c r="F24" s="4">
        <v>607</v>
      </c>
      <c r="G24" s="4"/>
      <c r="H24" s="4">
        <f t="shared" si="5"/>
        <v>1107</v>
      </c>
      <c r="I24" s="4">
        <f t="shared" si="6"/>
        <v>647</v>
      </c>
      <c r="J24" s="4">
        <f t="shared" si="1"/>
        <v>1754</v>
      </c>
      <c r="K24" s="19">
        <f t="shared" si="2"/>
        <v>2.4769813026040786</v>
      </c>
    </row>
    <row r="25" spans="1:11" ht="12.75">
      <c r="A25" s="3" t="s">
        <v>70</v>
      </c>
      <c r="B25" s="4">
        <v>1089</v>
      </c>
      <c r="C25" s="4">
        <v>524</v>
      </c>
      <c r="D25" s="87"/>
      <c r="E25" s="4">
        <v>6119</v>
      </c>
      <c r="F25" s="4">
        <v>3947</v>
      </c>
      <c r="G25" s="4"/>
      <c r="H25" s="4">
        <f t="shared" si="5"/>
        <v>7208</v>
      </c>
      <c r="I25" s="4">
        <f t="shared" si="6"/>
        <v>4471</v>
      </c>
      <c r="J25" s="4">
        <f t="shared" si="1"/>
        <v>11679</v>
      </c>
      <c r="K25" s="19">
        <f t="shared" si="2"/>
        <v>16.492967293679037</v>
      </c>
    </row>
    <row r="26" spans="1:11" ht="18.75" customHeight="1">
      <c r="A26" s="84" t="s">
        <v>71</v>
      </c>
      <c r="B26" s="108">
        <f>B27+B28+B29</f>
        <v>488</v>
      </c>
      <c r="C26" s="108">
        <f>C27+C28+C29</f>
        <v>272</v>
      </c>
      <c r="D26" s="109"/>
      <c r="E26" s="108">
        <f>E27+E28+E29</f>
        <v>3144</v>
      </c>
      <c r="F26" s="108">
        <f>F27+F28+F29</f>
        <v>1773</v>
      </c>
      <c r="G26" s="108"/>
      <c r="H26" s="108">
        <f t="shared" si="5"/>
        <v>3632</v>
      </c>
      <c r="I26" s="108">
        <f t="shared" si="6"/>
        <v>2045</v>
      </c>
      <c r="J26" s="108">
        <f t="shared" si="1"/>
        <v>5677</v>
      </c>
      <c r="K26" s="105">
        <f t="shared" si="2"/>
        <v>8.017002767892448</v>
      </c>
    </row>
    <row r="27" spans="1:11" ht="12.75">
      <c r="A27" s="3" t="s">
        <v>72</v>
      </c>
      <c r="B27" s="4">
        <v>119</v>
      </c>
      <c r="C27" s="4">
        <v>67</v>
      </c>
      <c r="D27" s="87"/>
      <c r="E27" s="4">
        <v>851</v>
      </c>
      <c r="F27" s="4">
        <v>549</v>
      </c>
      <c r="G27" s="4"/>
      <c r="H27" s="4">
        <f t="shared" si="5"/>
        <v>970</v>
      </c>
      <c r="I27" s="4">
        <f t="shared" si="6"/>
        <v>616</v>
      </c>
      <c r="J27" s="4">
        <f t="shared" si="1"/>
        <v>1586</v>
      </c>
      <c r="K27" s="19">
        <f t="shared" si="2"/>
        <v>2.239733378523414</v>
      </c>
    </row>
    <row r="28" spans="1:11" ht="12.75">
      <c r="A28" s="1" t="s">
        <v>73</v>
      </c>
      <c r="B28" s="4">
        <v>154</v>
      </c>
      <c r="C28" s="4">
        <v>114</v>
      </c>
      <c r="D28" s="87"/>
      <c r="E28" s="4">
        <v>1206</v>
      </c>
      <c r="F28" s="4">
        <v>684</v>
      </c>
      <c r="G28" s="4"/>
      <c r="H28" s="4">
        <f t="shared" si="5"/>
        <v>1360</v>
      </c>
      <c r="I28" s="4">
        <f t="shared" si="6"/>
        <v>798</v>
      </c>
      <c r="J28" s="4">
        <f t="shared" si="1"/>
        <v>2158</v>
      </c>
      <c r="K28" s="19">
        <f t="shared" si="2"/>
        <v>3.0475060724171046</v>
      </c>
    </row>
    <row r="29" spans="1:11" ht="12.75">
      <c r="A29" s="1" t="s">
        <v>74</v>
      </c>
      <c r="B29" s="4">
        <v>215</v>
      </c>
      <c r="C29" s="4">
        <v>91</v>
      </c>
      <c r="D29" s="87"/>
      <c r="E29" s="4">
        <v>1087</v>
      </c>
      <c r="F29" s="4">
        <v>540</v>
      </c>
      <c r="G29" s="4"/>
      <c r="H29" s="4">
        <f t="shared" si="5"/>
        <v>1302</v>
      </c>
      <c r="I29" s="4">
        <f t="shared" si="6"/>
        <v>631</v>
      </c>
      <c r="J29" s="4">
        <f t="shared" si="1"/>
        <v>1933</v>
      </c>
      <c r="K29" s="19">
        <f t="shared" si="2"/>
        <v>2.729763316951929</v>
      </c>
    </row>
    <row r="30" spans="1:11" ht="18.75" customHeight="1">
      <c r="A30" s="14" t="s">
        <v>75</v>
      </c>
      <c r="B30" s="108">
        <f>B31+B32</f>
        <v>204</v>
      </c>
      <c r="C30" s="108">
        <f>C31+C32</f>
        <v>105</v>
      </c>
      <c r="D30" s="109"/>
      <c r="E30" s="108">
        <f>E31+E32</f>
        <v>1572</v>
      </c>
      <c r="F30" s="108">
        <f>F31+F32</f>
        <v>995</v>
      </c>
      <c r="G30" s="108"/>
      <c r="H30" s="108">
        <f t="shared" si="5"/>
        <v>1776</v>
      </c>
      <c r="I30" s="108">
        <f t="shared" si="6"/>
        <v>1100</v>
      </c>
      <c r="J30" s="108">
        <f t="shared" si="1"/>
        <v>2876</v>
      </c>
      <c r="K30" s="105">
        <f t="shared" si="2"/>
        <v>4.061458509857086</v>
      </c>
    </row>
    <row r="31" spans="1:11" ht="12.75">
      <c r="A31" s="1" t="s">
        <v>76</v>
      </c>
      <c r="B31" s="4">
        <v>160</v>
      </c>
      <c r="C31" s="4">
        <v>86</v>
      </c>
      <c r="D31" s="87"/>
      <c r="E31" s="4">
        <v>1009</v>
      </c>
      <c r="F31" s="4">
        <v>644</v>
      </c>
      <c r="G31" s="4"/>
      <c r="H31" s="4">
        <f t="shared" si="5"/>
        <v>1169</v>
      </c>
      <c r="I31" s="4">
        <f t="shared" si="6"/>
        <v>730</v>
      </c>
      <c r="J31" s="4">
        <f t="shared" si="1"/>
        <v>1899</v>
      </c>
      <c r="K31" s="19">
        <f t="shared" si="2"/>
        <v>2.68174885612608</v>
      </c>
    </row>
    <row r="32" spans="1:11" ht="12.75">
      <c r="A32" s="1" t="s">
        <v>77</v>
      </c>
      <c r="B32" s="4">
        <v>44</v>
      </c>
      <c r="C32" s="4">
        <v>19</v>
      </c>
      <c r="D32" s="87"/>
      <c r="E32" s="4">
        <v>563</v>
      </c>
      <c r="F32" s="4">
        <v>351</v>
      </c>
      <c r="G32" s="4"/>
      <c r="H32" s="4">
        <f t="shared" si="5"/>
        <v>607</v>
      </c>
      <c r="I32" s="4">
        <f t="shared" si="6"/>
        <v>370</v>
      </c>
      <c r="J32" s="4">
        <f t="shared" si="1"/>
        <v>977</v>
      </c>
      <c r="K32" s="19">
        <f t="shared" si="2"/>
        <v>1.379709653731006</v>
      </c>
    </row>
    <row r="33" spans="1:11" ht="18.75" customHeight="1">
      <c r="A33" s="14" t="s">
        <v>78</v>
      </c>
      <c r="B33" s="108">
        <f>B34+B35</f>
        <v>193</v>
      </c>
      <c r="C33" s="108">
        <f>C34+C35</f>
        <v>135</v>
      </c>
      <c r="D33" s="109"/>
      <c r="E33" s="108">
        <f>E34+E35</f>
        <v>1816</v>
      </c>
      <c r="F33" s="108">
        <f>F34+F35</f>
        <v>1230</v>
      </c>
      <c r="G33" s="108"/>
      <c r="H33" s="108">
        <f t="shared" si="5"/>
        <v>2009</v>
      </c>
      <c r="I33" s="108">
        <f t="shared" si="6"/>
        <v>1365</v>
      </c>
      <c r="J33" s="108">
        <f t="shared" si="1"/>
        <v>3374</v>
      </c>
      <c r="K33" s="105">
        <f t="shared" si="2"/>
        <v>4.764729141953341</v>
      </c>
    </row>
    <row r="34" spans="1:11" ht="12.75">
      <c r="A34" s="1" t="s">
        <v>79</v>
      </c>
      <c r="B34" s="4">
        <v>92</v>
      </c>
      <c r="C34" s="4">
        <v>83</v>
      </c>
      <c r="D34" s="87"/>
      <c r="E34" s="4">
        <v>895</v>
      </c>
      <c r="F34" s="4">
        <v>689</v>
      </c>
      <c r="G34" s="4"/>
      <c r="H34" s="4">
        <f t="shared" si="5"/>
        <v>987</v>
      </c>
      <c r="I34" s="4">
        <f t="shared" si="6"/>
        <v>772</v>
      </c>
      <c r="J34" s="4">
        <f t="shared" si="1"/>
        <v>1759</v>
      </c>
      <c r="K34" s="19">
        <f t="shared" si="2"/>
        <v>2.484042252725527</v>
      </c>
    </row>
    <row r="35" spans="1:11" ht="12.75">
      <c r="A35" s="2" t="s">
        <v>80</v>
      </c>
      <c r="B35" s="60">
        <v>101</v>
      </c>
      <c r="C35" s="60">
        <v>52</v>
      </c>
      <c r="D35" s="90"/>
      <c r="E35" s="60">
        <v>921</v>
      </c>
      <c r="F35" s="60">
        <v>541</v>
      </c>
      <c r="G35" s="60"/>
      <c r="H35" s="60">
        <f t="shared" si="5"/>
        <v>1022</v>
      </c>
      <c r="I35" s="60">
        <f t="shared" si="6"/>
        <v>593</v>
      </c>
      <c r="J35" s="60">
        <f t="shared" si="1"/>
        <v>1615</v>
      </c>
      <c r="K35" s="60">
        <f t="shared" si="2"/>
        <v>2.2806868892278143</v>
      </c>
    </row>
    <row r="36" spans="1:15" ht="24" customHeight="1">
      <c r="A36" s="91"/>
      <c r="B36" s="19"/>
      <c r="C36" s="19"/>
      <c r="D36" s="19"/>
      <c r="E36" s="19"/>
      <c r="F36" s="19"/>
      <c r="G36" s="19"/>
      <c r="H36" s="19"/>
      <c r="I36" s="19"/>
      <c r="J36" s="19"/>
      <c r="K36" s="6"/>
      <c r="L36" s="6"/>
      <c r="M36" s="6"/>
      <c r="N36" s="6"/>
      <c r="O36" s="6"/>
    </row>
    <row r="37" spans="1:15" ht="37.5" customHeight="1">
      <c r="A37" s="235" t="s">
        <v>150</v>
      </c>
      <c r="B37" s="236"/>
      <c r="C37" s="236"/>
      <c r="D37" s="236"/>
      <c r="E37" s="236"/>
      <c r="F37" s="236"/>
      <c r="G37" s="236"/>
      <c r="H37" s="236"/>
      <c r="I37" s="236"/>
      <c r="J37" s="236"/>
      <c r="K37" s="230"/>
      <c r="L37" s="230"/>
      <c r="M37" s="55"/>
      <c r="N37" s="55"/>
      <c r="O37" s="55"/>
    </row>
  </sheetData>
  <sheetProtection/>
  <mergeCells count="5">
    <mergeCell ref="A37:L37"/>
    <mergeCell ref="A1:L1"/>
    <mergeCell ref="B4:C4"/>
    <mergeCell ref="E4:F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7.xml><?xml version="1.0" encoding="utf-8"?>
<worksheet xmlns="http://schemas.openxmlformats.org/spreadsheetml/2006/main" xmlns:r="http://schemas.openxmlformats.org/officeDocument/2006/relationships">
  <dimension ref="A1:K37"/>
  <sheetViews>
    <sheetView zoomScalePageLayoutView="0" workbookViewId="0" topLeftCell="A1">
      <selection activeCell="L2" sqref="L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s>
  <sheetData>
    <row r="1" spans="1:11" ht="27" customHeight="1">
      <c r="A1" s="254" t="s">
        <v>236</v>
      </c>
      <c r="B1" s="236"/>
      <c r="C1" s="236"/>
      <c r="D1" s="236"/>
      <c r="E1" s="236"/>
      <c r="F1" s="236"/>
      <c r="G1" s="236"/>
      <c r="H1" s="236"/>
      <c r="I1" s="236"/>
      <c r="J1" s="236"/>
      <c r="K1" s="232"/>
    </row>
    <row r="2" spans="1:10" ht="7.5" customHeight="1">
      <c r="A2" s="23"/>
      <c r="B2" s="26"/>
      <c r="C2" s="26"/>
      <c r="D2" s="26"/>
      <c r="E2" s="26"/>
      <c r="F2" s="26"/>
      <c r="G2" s="26"/>
      <c r="H2" s="26"/>
      <c r="I2" s="26"/>
      <c r="J2" s="26"/>
    </row>
    <row r="3" spans="1:11" ht="24.75" customHeight="1">
      <c r="A3" s="233" t="s">
        <v>174</v>
      </c>
      <c r="B3" s="233"/>
      <c r="C3" s="233"/>
      <c r="D3" s="233"/>
      <c r="E3" s="233"/>
      <c r="F3" s="233"/>
      <c r="G3" s="233"/>
      <c r="H3" s="233"/>
      <c r="I3" s="233"/>
      <c r="J3" s="233"/>
      <c r="K3" s="240"/>
    </row>
    <row r="4" spans="1:11" ht="16.5" customHeight="1">
      <c r="A4" s="15" t="s">
        <v>83</v>
      </c>
      <c r="B4" s="224" t="s">
        <v>5</v>
      </c>
      <c r="C4" s="224"/>
      <c r="D4" s="12"/>
      <c r="E4" s="224" t="s">
        <v>149</v>
      </c>
      <c r="F4" s="224"/>
      <c r="G4" s="12"/>
      <c r="H4" s="224" t="s">
        <v>4</v>
      </c>
      <c r="I4" s="224"/>
      <c r="J4" s="224"/>
      <c r="K4" s="211"/>
    </row>
    <row r="5" spans="1:11" ht="25.5" customHeight="1">
      <c r="A5" s="5" t="s">
        <v>96</v>
      </c>
      <c r="B5" s="10" t="s">
        <v>52</v>
      </c>
      <c r="C5" s="10" t="s">
        <v>53</v>
      </c>
      <c r="D5" s="10"/>
      <c r="E5" s="10" t="s">
        <v>52</v>
      </c>
      <c r="F5" s="10" t="s">
        <v>53</v>
      </c>
      <c r="G5" s="10"/>
      <c r="H5" s="10" t="s">
        <v>52</v>
      </c>
      <c r="I5" s="10" t="s">
        <v>53</v>
      </c>
      <c r="J5" s="46" t="s">
        <v>37</v>
      </c>
      <c r="K5" s="212" t="s">
        <v>81</v>
      </c>
    </row>
    <row r="6" spans="1:11" ht="18.75" customHeight="1">
      <c r="A6" s="104" t="s">
        <v>22</v>
      </c>
      <c r="B6" s="105">
        <f>B8+B9+B15+B20+B23+B26+B30+B33</f>
        <v>10561</v>
      </c>
      <c r="C6" s="105">
        <f>C8+C9+C15+C20+C23+C26+C30+C33</f>
        <v>3281</v>
      </c>
      <c r="D6" s="105"/>
      <c r="E6" s="105">
        <f>E8+E9+E15+E20+E23+E26+E30+E33</f>
        <v>18040</v>
      </c>
      <c r="F6" s="105">
        <f>F8+F9+F15+F20+F23+F26+F30+F33</f>
        <v>6150</v>
      </c>
      <c r="G6" s="105"/>
      <c r="H6" s="105">
        <f>H8+H9+H15+H20+H23+H26+H30+H33</f>
        <v>28601</v>
      </c>
      <c r="I6" s="105">
        <f>I8+I9+I15+I20+I23+I26+I30+I33</f>
        <v>9431</v>
      </c>
      <c r="J6" s="105">
        <f>J8+J9+J15+J20+J23+J26+J30+J33</f>
        <v>38032</v>
      </c>
      <c r="K6" s="105">
        <f>K8+K9+K15+K20+K23+K26+K30+K33</f>
        <v>100</v>
      </c>
    </row>
    <row r="7" spans="1:11" ht="18.75" customHeight="1">
      <c r="A7" s="58" t="s">
        <v>21</v>
      </c>
      <c r="B7" s="105">
        <f>B8</f>
        <v>2671</v>
      </c>
      <c r="C7" s="105">
        <f>C8</f>
        <v>677</v>
      </c>
      <c r="D7" s="101"/>
      <c r="E7" s="105">
        <f>E8</f>
        <v>4268</v>
      </c>
      <c r="F7" s="105">
        <f>F8</f>
        <v>1398</v>
      </c>
      <c r="G7" s="105"/>
      <c r="H7" s="105">
        <f>B7+E7</f>
        <v>6939</v>
      </c>
      <c r="I7" s="105">
        <f aca="true" t="shared" si="0" ref="H7:I10">C7+F7</f>
        <v>2075</v>
      </c>
      <c r="J7" s="105">
        <f aca="true" t="shared" si="1" ref="J7:J35">H7+I7</f>
        <v>9014</v>
      </c>
      <c r="K7" s="105">
        <f aca="true" t="shared" si="2" ref="K7:K35">(J7/J$6)*100</f>
        <v>23.70109381573412</v>
      </c>
    </row>
    <row r="8" spans="1:11" ht="12.75">
      <c r="A8" s="1" t="s">
        <v>54</v>
      </c>
      <c r="B8" s="4">
        <v>2671</v>
      </c>
      <c r="C8" s="4">
        <v>677</v>
      </c>
      <c r="D8" s="87"/>
      <c r="E8" s="4">
        <v>4268</v>
      </c>
      <c r="F8" s="4">
        <v>1398</v>
      </c>
      <c r="G8" s="87"/>
      <c r="H8" s="4">
        <f t="shared" si="0"/>
        <v>6939</v>
      </c>
      <c r="I8" s="4">
        <f t="shared" si="0"/>
        <v>2075</v>
      </c>
      <c r="J8" s="4">
        <f t="shared" si="1"/>
        <v>9014</v>
      </c>
      <c r="K8" s="105">
        <f t="shared" si="2"/>
        <v>23.70109381573412</v>
      </c>
    </row>
    <row r="9" spans="1:11" ht="18.75" customHeight="1">
      <c r="A9" s="14" t="s">
        <v>55</v>
      </c>
      <c r="B9" s="108">
        <f>B10+B11+B12+B13+B14</f>
        <v>2028</v>
      </c>
      <c r="C9" s="108">
        <f>C10+C11+C12+C13+C14</f>
        <v>775</v>
      </c>
      <c r="D9" s="108"/>
      <c r="E9" s="108">
        <f>E10+E11+E12+E13+E14</f>
        <v>3187</v>
      </c>
      <c r="F9" s="108">
        <f>F10+F11+F12+F13+F14</f>
        <v>1086</v>
      </c>
      <c r="G9" s="108"/>
      <c r="H9" s="108">
        <f t="shared" si="0"/>
        <v>5215</v>
      </c>
      <c r="I9" s="108">
        <f t="shared" si="0"/>
        <v>1861</v>
      </c>
      <c r="J9" s="108">
        <f t="shared" si="1"/>
        <v>7076</v>
      </c>
      <c r="K9" s="105">
        <f t="shared" si="2"/>
        <v>18.605384938998736</v>
      </c>
    </row>
    <row r="10" spans="1:11" ht="12.75">
      <c r="A10" s="11" t="s">
        <v>56</v>
      </c>
      <c r="B10" s="4">
        <v>332</v>
      </c>
      <c r="C10" s="4">
        <v>132</v>
      </c>
      <c r="D10" s="87"/>
      <c r="E10" s="4">
        <v>596</v>
      </c>
      <c r="F10" s="4">
        <v>185</v>
      </c>
      <c r="G10" s="87"/>
      <c r="H10" s="4">
        <f t="shared" si="0"/>
        <v>928</v>
      </c>
      <c r="I10" s="4">
        <f t="shared" si="0"/>
        <v>317</v>
      </c>
      <c r="J10" s="4">
        <f t="shared" si="1"/>
        <v>1245</v>
      </c>
      <c r="K10" s="105">
        <f t="shared" si="2"/>
        <v>3.2735591081194784</v>
      </c>
    </row>
    <row r="11" spans="1:11" ht="12.75">
      <c r="A11" s="3" t="s">
        <v>57</v>
      </c>
      <c r="B11" s="4">
        <v>381</v>
      </c>
      <c r="C11" s="4">
        <v>151</v>
      </c>
      <c r="D11" s="87"/>
      <c r="E11" s="4">
        <v>541</v>
      </c>
      <c r="F11" s="4">
        <v>224</v>
      </c>
      <c r="G11" s="87"/>
      <c r="H11" s="4">
        <f aca="true" t="shared" si="3" ref="H11:I14">B11+E11</f>
        <v>922</v>
      </c>
      <c r="I11" s="4">
        <f t="shared" si="3"/>
        <v>375</v>
      </c>
      <c r="J11" s="4">
        <f t="shared" si="1"/>
        <v>1297</v>
      </c>
      <c r="K11" s="105">
        <f t="shared" si="2"/>
        <v>3.410286074884308</v>
      </c>
    </row>
    <row r="12" spans="1:11" ht="12.75">
      <c r="A12" s="3" t="s">
        <v>58</v>
      </c>
      <c r="B12" s="4">
        <v>604</v>
      </c>
      <c r="C12" s="4">
        <v>232</v>
      </c>
      <c r="D12" s="87"/>
      <c r="E12" s="4">
        <v>899</v>
      </c>
      <c r="F12" s="4">
        <v>319</v>
      </c>
      <c r="G12" s="87"/>
      <c r="H12" s="4">
        <f t="shared" si="3"/>
        <v>1503</v>
      </c>
      <c r="I12" s="4">
        <f t="shared" si="3"/>
        <v>551</v>
      </c>
      <c r="J12" s="4">
        <f t="shared" si="1"/>
        <v>2054</v>
      </c>
      <c r="K12" s="105">
        <f t="shared" si="2"/>
        <v>5.40071518721077</v>
      </c>
    </row>
    <row r="13" spans="1:11" ht="12.75">
      <c r="A13" s="3" t="s">
        <v>147</v>
      </c>
      <c r="B13" s="4">
        <v>339</v>
      </c>
      <c r="C13" s="4">
        <v>131</v>
      </c>
      <c r="D13" s="87"/>
      <c r="E13" s="4">
        <v>493</v>
      </c>
      <c r="F13" s="4">
        <v>148</v>
      </c>
      <c r="G13" s="87"/>
      <c r="H13" s="4">
        <f t="shared" si="3"/>
        <v>832</v>
      </c>
      <c r="I13" s="4">
        <f t="shared" si="3"/>
        <v>279</v>
      </c>
      <c r="J13" s="4">
        <f t="shared" si="1"/>
        <v>1111</v>
      </c>
      <c r="K13" s="105">
        <f t="shared" si="2"/>
        <v>2.9212242322254944</v>
      </c>
    </row>
    <row r="14" spans="1:11" ht="12.75">
      <c r="A14" s="3" t="s">
        <v>59</v>
      </c>
      <c r="B14" s="4">
        <v>372</v>
      </c>
      <c r="C14" s="4">
        <v>129</v>
      </c>
      <c r="D14" s="87"/>
      <c r="E14" s="4">
        <v>658</v>
      </c>
      <c r="F14" s="4">
        <v>210</v>
      </c>
      <c r="G14" s="87"/>
      <c r="H14" s="4">
        <f t="shared" si="3"/>
        <v>1030</v>
      </c>
      <c r="I14" s="4">
        <f t="shared" si="3"/>
        <v>339</v>
      </c>
      <c r="J14" s="4">
        <f t="shared" si="1"/>
        <v>1369</v>
      </c>
      <c r="K14" s="105">
        <f t="shared" si="2"/>
        <v>3.5996003365586873</v>
      </c>
    </row>
    <row r="15" spans="1:11" ht="18.75" customHeight="1">
      <c r="A15" s="84" t="s">
        <v>60</v>
      </c>
      <c r="B15" s="108">
        <f>B16+B17+B18+B19</f>
        <v>847</v>
      </c>
      <c r="C15" s="108">
        <f>C16+C17+C18+C19</f>
        <v>266</v>
      </c>
      <c r="D15" s="108"/>
      <c r="E15" s="108">
        <f>E16+E17+E18+E19</f>
        <v>1598</v>
      </c>
      <c r="F15" s="108">
        <f>F16+F17+F18+F19</f>
        <v>573</v>
      </c>
      <c r="G15" s="108"/>
      <c r="H15" s="108">
        <f>B15+E15</f>
        <v>2445</v>
      </c>
      <c r="I15" s="108">
        <f>C15+F15</f>
        <v>839</v>
      </c>
      <c r="J15" s="108">
        <f t="shared" si="1"/>
        <v>3284</v>
      </c>
      <c r="K15" s="105">
        <f t="shared" si="2"/>
        <v>8.634833824148085</v>
      </c>
    </row>
    <row r="16" spans="1:11" ht="12.75">
      <c r="A16" s="3" t="s">
        <v>61</v>
      </c>
      <c r="B16" s="4">
        <v>483</v>
      </c>
      <c r="C16" s="4">
        <v>141</v>
      </c>
      <c r="D16" s="87"/>
      <c r="E16" s="4">
        <v>858</v>
      </c>
      <c r="F16" s="4">
        <v>320</v>
      </c>
      <c r="G16" s="87"/>
      <c r="H16" s="4">
        <f>B16+E16</f>
        <v>1341</v>
      </c>
      <c r="I16" s="4">
        <f>C16+F16</f>
        <v>461</v>
      </c>
      <c r="J16" s="4">
        <f t="shared" si="1"/>
        <v>1802</v>
      </c>
      <c r="K16" s="105">
        <f t="shared" si="2"/>
        <v>4.738115271350442</v>
      </c>
    </row>
    <row r="17" spans="1:11" ht="12.75">
      <c r="A17" s="3" t="s">
        <v>62</v>
      </c>
      <c r="B17" s="4">
        <v>118</v>
      </c>
      <c r="C17" s="4">
        <v>46</v>
      </c>
      <c r="D17" s="87"/>
      <c r="E17" s="4">
        <v>188</v>
      </c>
      <c r="F17" s="4">
        <v>64</v>
      </c>
      <c r="G17" s="87"/>
      <c r="H17" s="4">
        <f>B17+E17</f>
        <v>306</v>
      </c>
      <c r="I17" s="4">
        <f aca="true" t="shared" si="4" ref="H17:I19">C17+F17</f>
        <v>110</v>
      </c>
      <c r="J17" s="4">
        <f t="shared" si="1"/>
        <v>416</v>
      </c>
      <c r="K17" s="105">
        <f t="shared" si="2"/>
        <v>1.093815734118637</v>
      </c>
    </row>
    <row r="18" spans="1:11" ht="12.75">
      <c r="A18" s="3" t="s">
        <v>63</v>
      </c>
      <c r="B18" s="4">
        <v>213</v>
      </c>
      <c r="C18" s="4">
        <v>58</v>
      </c>
      <c r="D18" s="87"/>
      <c r="E18" s="4">
        <v>430</v>
      </c>
      <c r="F18" s="4">
        <v>140</v>
      </c>
      <c r="G18" s="87"/>
      <c r="H18" s="4">
        <f t="shared" si="4"/>
        <v>643</v>
      </c>
      <c r="I18" s="4">
        <f t="shared" si="4"/>
        <v>198</v>
      </c>
      <c r="J18" s="4">
        <f t="shared" si="1"/>
        <v>841</v>
      </c>
      <c r="K18" s="105">
        <f t="shared" si="2"/>
        <v>2.2112957509465714</v>
      </c>
    </row>
    <row r="19" spans="1:11" ht="12.75">
      <c r="A19" s="3" t="s">
        <v>64</v>
      </c>
      <c r="B19" s="4">
        <v>33</v>
      </c>
      <c r="C19" s="4">
        <v>21</v>
      </c>
      <c r="D19" s="87"/>
      <c r="E19" s="4">
        <v>122</v>
      </c>
      <c r="F19" s="4">
        <v>49</v>
      </c>
      <c r="G19" s="87"/>
      <c r="H19" s="4">
        <f t="shared" si="4"/>
        <v>155</v>
      </c>
      <c r="I19" s="4">
        <f t="shared" si="4"/>
        <v>70</v>
      </c>
      <c r="J19" s="4">
        <f t="shared" si="1"/>
        <v>225</v>
      </c>
      <c r="K19" s="105">
        <f t="shared" si="2"/>
        <v>0.5916070677324359</v>
      </c>
    </row>
    <row r="20" spans="1:11" ht="18.75" customHeight="1">
      <c r="A20" s="84" t="s">
        <v>65</v>
      </c>
      <c r="B20" s="108">
        <f>B21+B22</f>
        <v>1624</v>
      </c>
      <c r="C20" s="108">
        <f>C21+C22</f>
        <v>463</v>
      </c>
      <c r="D20" s="108"/>
      <c r="E20" s="108">
        <f>E21+E22</f>
        <v>2644</v>
      </c>
      <c r="F20" s="108">
        <f>F21+F22</f>
        <v>855</v>
      </c>
      <c r="G20" s="108"/>
      <c r="H20" s="108">
        <f aca="true" t="shared" si="5" ref="H20:H35">B20+E20</f>
        <v>4268</v>
      </c>
      <c r="I20" s="108">
        <f aca="true" t="shared" si="6" ref="I20:I35">C20+F20</f>
        <v>1318</v>
      </c>
      <c r="J20" s="108">
        <f t="shared" si="1"/>
        <v>5586</v>
      </c>
      <c r="K20" s="105">
        <f t="shared" si="2"/>
        <v>14.687631468237274</v>
      </c>
    </row>
    <row r="21" spans="1:11" ht="12.75">
      <c r="A21" s="3" t="s">
        <v>66</v>
      </c>
      <c r="B21" s="4">
        <v>85</v>
      </c>
      <c r="C21" s="4">
        <v>21</v>
      </c>
      <c r="D21" s="87"/>
      <c r="E21" s="4">
        <v>206</v>
      </c>
      <c r="F21" s="4">
        <v>59</v>
      </c>
      <c r="G21" s="87"/>
      <c r="H21" s="4">
        <f t="shared" si="5"/>
        <v>291</v>
      </c>
      <c r="I21" s="4">
        <f t="shared" si="6"/>
        <v>80</v>
      </c>
      <c r="J21" s="4">
        <f t="shared" si="1"/>
        <v>371</v>
      </c>
      <c r="K21" s="105">
        <f t="shared" si="2"/>
        <v>0.9754943205721498</v>
      </c>
    </row>
    <row r="22" spans="1:11" ht="12.75">
      <c r="A22" s="21" t="s">
        <v>67</v>
      </c>
      <c r="B22" s="4">
        <v>1539</v>
      </c>
      <c r="C22" s="4">
        <v>442</v>
      </c>
      <c r="D22" s="87"/>
      <c r="E22" s="4">
        <v>2438</v>
      </c>
      <c r="F22" s="4">
        <v>796</v>
      </c>
      <c r="G22" s="87"/>
      <c r="H22" s="4">
        <f t="shared" si="5"/>
        <v>3977</v>
      </c>
      <c r="I22" s="4">
        <f t="shared" si="6"/>
        <v>1238</v>
      </c>
      <c r="J22" s="4">
        <f t="shared" si="1"/>
        <v>5215</v>
      </c>
      <c r="K22" s="105">
        <f t="shared" si="2"/>
        <v>13.712137147665123</v>
      </c>
    </row>
    <row r="23" spans="1:11" ht="18.75" customHeight="1">
      <c r="A23" s="84" t="s">
        <v>68</v>
      </c>
      <c r="B23" s="108">
        <f>B24+B25</f>
        <v>2108</v>
      </c>
      <c r="C23" s="108">
        <f>C24+C25</f>
        <v>626</v>
      </c>
      <c r="D23" s="108"/>
      <c r="E23" s="108">
        <f>E24+E25</f>
        <v>3533</v>
      </c>
      <c r="F23" s="108">
        <f>F24+F25</f>
        <v>1240</v>
      </c>
      <c r="G23" s="108"/>
      <c r="H23" s="108">
        <f t="shared" si="5"/>
        <v>5641</v>
      </c>
      <c r="I23" s="108">
        <f t="shared" si="6"/>
        <v>1866</v>
      </c>
      <c r="J23" s="108">
        <f t="shared" si="1"/>
        <v>7507</v>
      </c>
      <c r="K23" s="105">
        <f t="shared" si="2"/>
        <v>19.73864114429954</v>
      </c>
    </row>
    <row r="24" spans="1:11" ht="12.75">
      <c r="A24" s="3" t="s">
        <v>69</v>
      </c>
      <c r="B24" s="4">
        <v>249</v>
      </c>
      <c r="C24" s="4">
        <v>56</v>
      </c>
      <c r="D24" s="87"/>
      <c r="E24" s="4">
        <v>442</v>
      </c>
      <c r="F24" s="4">
        <v>134</v>
      </c>
      <c r="G24" s="87"/>
      <c r="H24" s="4">
        <f t="shared" si="5"/>
        <v>691</v>
      </c>
      <c r="I24" s="4">
        <f t="shared" si="6"/>
        <v>190</v>
      </c>
      <c r="J24" s="4">
        <f t="shared" si="1"/>
        <v>881</v>
      </c>
      <c r="K24" s="105">
        <f t="shared" si="2"/>
        <v>2.316470340765671</v>
      </c>
    </row>
    <row r="25" spans="1:11" ht="12.75">
      <c r="A25" s="3" t="s">
        <v>70</v>
      </c>
      <c r="B25" s="4">
        <v>1859</v>
      </c>
      <c r="C25" s="4">
        <v>570</v>
      </c>
      <c r="D25" s="87"/>
      <c r="E25" s="4">
        <v>3091</v>
      </c>
      <c r="F25" s="4">
        <v>1106</v>
      </c>
      <c r="G25" s="87"/>
      <c r="H25" s="4">
        <f t="shared" si="5"/>
        <v>4950</v>
      </c>
      <c r="I25" s="4">
        <f t="shared" si="6"/>
        <v>1676</v>
      </c>
      <c r="J25" s="4">
        <f t="shared" si="1"/>
        <v>6626</v>
      </c>
      <c r="K25" s="105">
        <f t="shared" si="2"/>
        <v>17.422170803533866</v>
      </c>
    </row>
    <row r="26" spans="1:11" ht="18.75" customHeight="1">
      <c r="A26" s="84" t="s">
        <v>71</v>
      </c>
      <c r="B26" s="108">
        <f>B27+B28+B29</f>
        <v>810</v>
      </c>
      <c r="C26" s="108">
        <f>C27+C28+C29</f>
        <v>285</v>
      </c>
      <c r="D26" s="108"/>
      <c r="E26" s="108">
        <f>E27+E28+E29</f>
        <v>1487</v>
      </c>
      <c r="F26" s="108">
        <f>F27+F28+F29</f>
        <v>432</v>
      </c>
      <c r="G26" s="108"/>
      <c r="H26" s="108">
        <f t="shared" si="5"/>
        <v>2297</v>
      </c>
      <c r="I26" s="108">
        <f t="shared" si="6"/>
        <v>717</v>
      </c>
      <c r="J26" s="108">
        <f t="shared" si="1"/>
        <v>3014</v>
      </c>
      <c r="K26" s="105">
        <f t="shared" si="2"/>
        <v>7.924905342869162</v>
      </c>
    </row>
    <row r="27" spans="1:11" ht="12.75">
      <c r="A27" s="3" t="s">
        <v>72</v>
      </c>
      <c r="B27" s="4">
        <v>221</v>
      </c>
      <c r="C27" s="4">
        <v>60</v>
      </c>
      <c r="D27" s="87"/>
      <c r="E27" s="4">
        <v>457</v>
      </c>
      <c r="F27" s="4">
        <v>110</v>
      </c>
      <c r="G27" s="87"/>
      <c r="H27" s="4">
        <f t="shared" si="5"/>
        <v>678</v>
      </c>
      <c r="I27" s="4">
        <f t="shared" si="6"/>
        <v>170</v>
      </c>
      <c r="J27" s="4">
        <f t="shared" si="1"/>
        <v>848</v>
      </c>
      <c r="K27" s="105">
        <f t="shared" si="2"/>
        <v>2.2297013041649136</v>
      </c>
    </row>
    <row r="28" spans="1:11" ht="12.75">
      <c r="A28" s="1" t="s">
        <v>73</v>
      </c>
      <c r="B28" s="4">
        <v>302</v>
      </c>
      <c r="C28" s="4">
        <v>140</v>
      </c>
      <c r="D28" s="87"/>
      <c r="E28" s="4">
        <v>510</v>
      </c>
      <c r="F28" s="4">
        <v>178</v>
      </c>
      <c r="G28" s="87"/>
      <c r="H28" s="4">
        <f t="shared" si="5"/>
        <v>812</v>
      </c>
      <c r="I28" s="4">
        <f t="shared" si="6"/>
        <v>318</v>
      </c>
      <c r="J28" s="4">
        <f t="shared" si="1"/>
        <v>1130</v>
      </c>
      <c r="K28" s="105">
        <f t="shared" si="2"/>
        <v>2.971182162389567</v>
      </c>
    </row>
    <row r="29" spans="1:11" ht="12.75">
      <c r="A29" s="1" t="s">
        <v>74</v>
      </c>
      <c r="B29" s="4">
        <v>287</v>
      </c>
      <c r="C29" s="4">
        <v>85</v>
      </c>
      <c r="D29" s="87"/>
      <c r="E29" s="4">
        <v>520</v>
      </c>
      <c r="F29" s="4">
        <v>144</v>
      </c>
      <c r="G29" s="87"/>
      <c r="H29" s="4">
        <f t="shared" si="5"/>
        <v>807</v>
      </c>
      <c r="I29" s="4">
        <f t="shared" si="6"/>
        <v>229</v>
      </c>
      <c r="J29" s="4">
        <f t="shared" si="1"/>
        <v>1036</v>
      </c>
      <c r="K29" s="105">
        <f t="shared" si="2"/>
        <v>2.724021876314682</v>
      </c>
    </row>
    <row r="30" spans="1:11" ht="18.75" customHeight="1">
      <c r="A30" s="14" t="s">
        <v>75</v>
      </c>
      <c r="B30" s="108">
        <f>B31+B32</f>
        <v>245</v>
      </c>
      <c r="C30" s="108">
        <f>C31+C32</f>
        <v>98</v>
      </c>
      <c r="D30" s="108"/>
      <c r="E30" s="108">
        <f>E31+E32</f>
        <v>627</v>
      </c>
      <c r="F30" s="108">
        <f>F31+F32</f>
        <v>279</v>
      </c>
      <c r="G30" s="108"/>
      <c r="H30" s="108">
        <f t="shared" si="5"/>
        <v>872</v>
      </c>
      <c r="I30" s="108">
        <f t="shared" si="6"/>
        <v>377</v>
      </c>
      <c r="J30" s="108">
        <f t="shared" si="1"/>
        <v>1249</v>
      </c>
      <c r="K30" s="105">
        <f t="shared" si="2"/>
        <v>3.2840765671013883</v>
      </c>
    </row>
    <row r="31" spans="1:11" ht="12.75">
      <c r="A31" s="1" t="s">
        <v>76</v>
      </c>
      <c r="B31" s="4">
        <v>220</v>
      </c>
      <c r="C31" s="4">
        <v>89</v>
      </c>
      <c r="D31" s="87"/>
      <c r="E31" s="4">
        <v>458</v>
      </c>
      <c r="F31" s="4">
        <v>203</v>
      </c>
      <c r="G31" s="87"/>
      <c r="H31" s="4">
        <f t="shared" si="5"/>
        <v>678</v>
      </c>
      <c r="I31" s="4">
        <f t="shared" si="6"/>
        <v>292</v>
      </c>
      <c r="J31" s="4">
        <f t="shared" si="1"/>
        <v>970</v>
      </c>
      <c r="K31" s="105">
        <f t="shared" si="2"/>
        <v>2.550483803113168</v>
      </c>
    </row>
    <row r="32" spans="1:11" ht="12.75">
      <c r="A32" s="1" t="s">
        <v>77</v>
      </c>
      <c r="B32" s="4">
        <v>25</v>
      </c>
      <c r="C32" s="4">
        <v>9</v>
      </c>
      <c r="D32" s="87"/>
      <c r="E32" s="4">
        <v>169</v>
      </c>
      <c r="F32" s="4">
        <v>76</v>
      </c>
      <c r="G32" s="87"/>
      <c r="H32" s="4">
        <f t="shared" si="5"/>
        <v>194</v>
      </c>
      <c r="I32" s="4">
        <f t="shared" si="6"/>
        <v>85</v>
      </c>
      <c r="J32" s="4">
        <f t="shared" si="1"/>
        <v>279</v>
      </c>
      <c r="K32" s="105">
        <f t="shared" si="2"/>
        <v>0.7335927639882205</v>
      </c>
    </row>
    <row r="33" spans="1:11" ht="18.75" customHeight="1">
      <c r="A33" s="14" t="s">
        <v>78</v>
      </c>
      <c r="B33" s="108">
        <f>B34+B35</f>
        <v>228</v>
      </c>
      <c r="C33" s="108">
        <f>C34+C35</f>
        <v>91</v>
      </c>
      <c r="D33" s="108"/>
      <c r="E33" s="108">
        <f>E34+E35</f>
        <v>696</v>
      </c>
      <c r="F33" s="108">
        <f>F34+F35</f>
        <v>287</v>
      </c>
      <c r="G33" s="108"/>
      <c r="H33" s="108">
        <f t="shared" si="5"/>
        <v>924</v>
      </c>
      <c r="I33" s="108">
        <f t="shared" si="6"/>
        <v>378</v>
      </c>
      <c r="J33" s="108">
        <f t="shared" si="1"/>
        <v>1302</v>
      </c>
      <c r="K33" s="105">
        <f t="shared" si="2"/>
        <v>3.4234328986116953</v>
      </c>
    </row>
    <row r="34" spans="1:11" ht="12.75">
      <c r="A34" s="1" t="s">
        <v>79</v>
      </c>
      <c r="B34" s="4">
        <v>130</v>
      </c>
      <c r="C34" s="4">
        <v>54</v>
      </c>
      <c r="D34" s="87"/>
      <c r="E34" s="4">
        <v>279</v>
      </c>
      <c r="F34" s="4">
        <v>149</v>
      </c>
      <c r="G34" s="87"/>
      <c r="H34" s="4">
        <f t="shared" si="5"/>
        <v>409</v>
      </c>
      <c r="I34" s="4">
        <f t="shared" si="6"/>
        <v>203</v>
      </c>
      <c r="J34" s="4">
        <f t="shared" si="1"/>
        <v>612</v>
      </c>
      <c r="K34" s="105">
        <f t="shared" si="2"/>
        <v>1.6091712242322254</v>
      </c>
    </row>
    <row r="35" spans="1:11" ht="12.75">
      <c r="A35" s="2" t="s">
        <v>80</v>
      </c>
      <c r="B35" s="60">
        <v>98</v>
      </c>
      <c r="C35" s="60">
        <v>37</v>
      </c>
      <c r="D35" s="90"/>
      <c r="E35" s="60">
        <v>417</v>
      </c>
      <c r="F35" s="60">
        <v>138</v>
      </c>
      <c r="G35" s="90"/>
      <c r="H35" s="60">
        <f t="shared" si="5"/>
        <v>515</v>
      </c>
      <c r="I35" s="60">
        <f t="shared" si="6"/>
        <v>175</v>
      </c>
      <c r="J35" s="60">
        <f t="shared" si="1"/>
        <v>690</v>
      </c>
      <c r="K35" s="213">
        <f t="shared" si="2"/>
        <v>1.81426167437947</v>
      </c>
    </row>
    <row r="36" spans="1:10" ht="24" customHeight="1">
      <c r="A36" s="15"/>
      <c r="B36" s="19"/>
      <c r="C36" s="19"/>
      <c r="D36" s="19"/>
      <c r="E36" s="19"/>
      <c r="F36" s="19"/>
      <c r="G36" s="19"/>
      <c r="H36" s="19"/>
      <c r="I36" s="19"/>
      <c r="J36" s="19"/>
    </row>
    <row r="37" spans="1:10" ht="27.75" customHeight="1">
      <c r="A37" s="249" t="s">
        <v>151</v>
      </c>
      <c r="B37" s="236"/>
      <c r="C37" s="236"/>
      <c r="D37" s="236"/>
      <c r="E37" s="236"/>
      <c r="F37" s="236"/>
      <c r="G37" s="236"/>
      <c r="H37" s="236"/>
      <c r="I37" s="236"/>
      <c r="J37" s="236"/>
    </row>
  </sheetData>
  <sheetProtection/>
  <mergeCells count="6">
    <mergeCell ref="A1:K1"/>
    <mergeCell ref="A37:J37"/>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8.xml><?xml version="1.0" encoding="utf-8"?>
<worksheet xmlns="http://schemas.openxmlformats.org/spreadsheetml/2006/main" xmlns:r="http://schemas.openxmlformats.org/officeDocument/2006/relationships">
  <dimension ref="A1:F29"/>
  <sheetViews>
    <sheetView zoomScalePageLayoutView="0" workbookViewId="0" topLeftCell="A1">
      <selection activeCell="G2" sqref="G2"/>
    </sheetView>
  </sheetViews>
  <sheetFormatPr defaultColWidth="9.140625" defaultRowHeight="12.75"/>
  <cols>
    <col min="1" max="1" width="22.00390625" style="0" customWidth="1"/>
    <col min="2" max="5" width="10.7109375" style="0" customWidth="1"/>
  </cols>
  <sheetData>
    <row r="1" spans="1:6" ht="27" customHeight="1">
      <c r="A1" s="231" t="s">
        <v>237</v>
      </c>
      <c r="B1" s="232"/>
      <c r="C1" s="232"/>
      <c r="D1" s="232"/>
      <c r="E1" s="230"/>
      <c r="F1" s="230"/>
    </row>
    <row r="2" spans="1:5" ht="7.5" customHeight="1">
      <c r="A2" s="72" t="s">
        <v>120</v>
      </c>
      <c r="B2" s="73"/>
      <c r="C2" s="73"/>
      <c r="D2" s="73"/>
      <c r="E2" s="73"/>
    </row>
    <row r="3" spans="1:5" ht="27" customHeight="1">
      <c r="A3" s="234" t="s">
        <v>182</v>
      </c>
      <c r="B3" s="234"/>
      <c r="C3" s="234"/>
      <c r="D3" s="234"/>
      <c r="E3" s="240"/>
    </row>
    <row r="4" spans="1:5" ht="18.75" customHeight="1">
      <c r="A4" s="75" t="s">
        <v>175</v>
      </c>
      <c r="B4" s="76"/>
      <c r="C4" s="56" t="s">
        <v>13</v>
      </c>
      <c r="D4" s="56" t="s">
        <v>15</v>
      </c>
      <c r="E4" s="56" t="s">
        <v>4</v>
      </c>
    </row>
    <row r="5" spans="1:5" ht="16.5" customHeight="1">
      <c r="A5" s="145" t="s">
        <v>199</v>
      </c>
      <c r="C5" s="51">
        <v>3</v>
      </c>
      <c r="D5" s="51">
        <v>6</v>
      </c>
      <c r="E5" s="137">
        <f>SUM(C5:D5)</f>
        <v>9</v>
      </c>
    </row>
    <row r="6" spans="1:5" ht="12.75">
      <c r="A6" s="21" t="s">
        <v>187</v>
      </c>
      <c r="C6" s="41">
        <v>5083</v>
      </c>
      <c r="D6" s="41">
        <v>788</v>
      </c>
      <c r="E6" s="137">
        <f aca="true" t="shared" si="0" ref="E6:E12">SUM(C6:D6)</f>
        <v>5871</v>
      </c>
    </row>
    <row r="7" spans="1:5" ht="12.75">
      <c r="A7" s="28" t="s">
        <v>188</v>
      </c>
      <c r="C7" s="41">
        <v>11776</v>
      </c>
      <c r="D7" s="41">
        <v>2357</v>
      </c>
      <c r="E7" s="137">
        <f t="shared" si="0"/>
        <v>14133</v>
      </c>
    </row>
    <row r="8" spans="1:5" ht="12.75">
      <c r="A8" s="3" t="s">
        <v>189</v>
      </c>
      <c r="C8" s="41">
        <v>14648</v>
      </c>
      <c r="D8" s="41">
        <v>2927</v>
      </c>
      <c r="E8" s="137">
        <f t="shared" si="0"/>
        <v>17575</v>
      </c>
    </row>
    <row r="9" spans="1:5" ht="12.75">
      <c r="A9" s="3" t="s">
        <v>190</v>
      </c>
      <c r="C9" s="41">
        <v>14025</v>
      </c>
      <c r="D9" s="41">
        <v>2528</v>
      </c>
      <c r="E9" s="137">
        <f t="shared" si="0"/>
        <v>16553</v>
      </c>
    </row>
    <row r="10" spans="1:5" ht="12.75">
      <c r="A10" s="3" t="s">
        <v>191</v>
      </c>
      <c r="C10" s="41">
        <v>9371</v>
      </c>
      <c r="D10" s="40">
        <v>1827</v>
      </c>
      <c r="E10" s="137">
        <f t="shared" si="0"/>
        <v>11198</v>
      </c>
    </row>
    <row r="11" spans="1:5" ht="12.75">
      <c r="A11" s="3" t="s">
        <v>192</v>
      </c>
      <c r="C11" s="41">
        <v>3455</v>
      </c>
      <c r="D11" s="151">
        <v>910</v>
      </c>
      <c r="E11" s="164">
        <f t="shared" si="0"/>
        <v>4365</v>
      </c>
    </row>
    <row r="12" spans="1:5" ht="12.75">
      <c r="A12" s="3" t="s">
        <v>200</v>
      </c>
      <c r="C12" s="42">
        <v>639</v>
      </c>
      <c r="D12" s="184">
        <v>269</v>
      </c>
      <c r="E12" s="164">
        <f t="shared" si="0"/>
        <v>908</v>
      </c>
    </row>
    <row r="13" spans="1:5" ht="12.75">
      <c r="A13" s="133" t="s">
        <v>4</v>
      </c>
      <c r="B13" s="142"/>
      <c r="C13" s="134">
        <f>SUM(C5:C12)</f>
        <v>59000</v>
      </c>
      <c r="D13" s="134">
        <f>SUM(D5:D12)</f>
        <v>11612</v>
      </c>
      <c r="E13" s="134">
        <f>SUM(E5:E12)</f>
        <v>70612</v>
      </c>
    </row>
    <row r="14" spans="1:5" ht="24" customHeight="1">
      <c r="A14" s="78"/>
      <c r="B14" s="44"/>
      <c r="C14" s="44"/>
      <c r="D14" s="44"/>
      <c r="E14" s="44"/>
    </row>
    <row r="15" ht="15" customHeight="1">
      <c r="A15" s="138" t="s">
        <v>152</v>
      </c>
    </row>
    <row r="16" ht="12.75" customHeight="1"/>
    <row r="17" ht="14.25" customHeight="1"/>
    <row r="18" ht="12" customHeight="1"/>
    <row r="19" spans="1:6" ht="27" customHeight="1">
      <c r="A19" s="231" t="s">
        <v>205</v>
      </c>
      <c r="B19" s="232"/>
      <c r="C19" s="232"/>
      <c r="D19" s="232"/>
      <c r="E19" s="232"/>
      <c r="F19" s="230"/>
    </row>
    <row r="20" spans="1:5" ht="7.5" customHeight="1">
      <c r="A20" s="72" t="s">
        <v>120</v>
      </c>
      <c r="B20" s="73"/>
      <c r="C20" s="73"/>
      <c r="D20" s="73"/>
      <c r="E20" s="17"/>
    </row>
    <row r="21" spans="1:6" ht="27" customHeight="1">
      <c r="A21" s="236" t="s">
        <v>183</v>
      </c>
      <c r="B21" s="236"/>
      <c r="C21" s="236"/>
      <c r="D21" s="236"/>
      <c r="E21" s="236"/>
      <c r="F21" s="230"/>
    </row>
    <row r="22" spans="1:5" ht="27" customHeight="1">
      <c r="A22" s="75" t="s">
        <v>176</v>
      </c>
      <c r="B22" s="56" t="s">
        <v>127</v>
      </c>
      <c r="C22" s="56" t="s">
        <v>128</v>
      </c>
      <c r="D22" s="56" t="s">
        <v>129</v>
      </c>
      <c r="E22" s="135" t="s">
        <v>91</v>
      </c>
    </row>
    <row r="23" spans="1:5" ht="16.5" customHeight="1">
      <c r="A23" s="140" t="s">
        <v>201</v>
      </c>
      <c r="B23" s="41">
        <v>24259</v>
      </c>
      <c r="C23" s="41">
        <v>25829</v>
      </c>
      <c r="D23" s="40">
        <v>17</v>
      </c>
      <c r="E23" s="41">
        <f>SUM(B23:D23)</f>
        <v>50105</v>
      </c>
    </row>
    <row r="24" spans="1:5" ht="16.5" customHeight="1">
      <c r="A24" s="141" t="s">
        <v>202</v>
      </c>
      <c r="B24" s="41">
        <v>19470</v>
      </c>
      <c r="C24" s="41">
        <v>20725</v>
      </c>
      <c r="D24" s="41">
        <v>24</v>
      </c>
      <c r="E24" s="41">
        <f>SUM(B24:D24)</f>
        <v>40219</v>
      </c>
    </row>
    <row r="25" spans="1:5" ht="16.5" customHeight="1">
      <c r="A25" s="136" t="s">
        <v>203</v>
      </c>
      <c r="B25" s="41">
        <v>12657</v>
      </c>
      <c r="C25" s="40">
        <v>13438</v>
      </c>
      <c r="D25" s="41">
        <v>11</v>
      </c>
      <c r="E25" s="41">
        <f>SUM(B25:D25)</f>
        <v>26106</v>
      </c>
    </row>
    <row r="26" spans="1:5" ht="16.5" customHeight="1">
      <c r="A26" s="136" t="s">
        <v>204</v>
      </c>
      <c r="B26" s="41">
        <v>6298</v>
      </c>
      <c r="C26" s="41">
        <v>6828</v>
      </c>
      <c r="D26" s="41">
        <v>7</v>
      </c>
      <c r="E26" s="41">
        <f>SUM(B26:D26)</f>
        <v>13133</v>
      </c>
    </row>
    <row r="27" spans="1:5" ht="16.5" customHeight="1">
      <c r="A27" s="133" t="s">
        <v>4</v>
      </c>
      <c r="B27" s="134">
        <f>SUM(B23:B26)</f>
        <v>62684</v>
      </c>
      <c r="C27" s="134">
        <f>SUM(C23:C26)</f>
        <v>66820</v>
      </c>
      <c r="D27" s="134">
        <f>SUM(D23:D26)</f>
        <v>59</v>
      </c>
      <c r="E27" s="134">
        <f>SUM(B27:D27)</f>
        <v>129563</v>
      </c>
    </row>
    <row r="28" spans="1:5" ht="24" customHeight="1">
      <c r="A28" s="35"/>
      <c r="B28" s="44"/>
      <c r="C28" s="44"/>
      <c r="D28" s="44"/>
      <c r="E28" s="44"/>
    </row>
    <row r="29" ht="15" customHeight="1">
      <c r="A29" s="136" t="s">
        <v>152</v>
      </c>
    </row>
  </sheetData>
  <sheetProtection/>
  <mergeCells count="4">
    <mergeCell ref="A19:F19"/>
    <mergeCell ref="A3:E3"/>
    <mergeCell ref="A1:F1"/>
    <mergeCell ref="A21:F2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selection activeCell="F2" sqref="F2"/>
    </sheetView>
  </sheetViews>
  <sheetFormatPr defaultColWidth="9.140625" defaultRowHeight="12.75"/>
  <cols>
    <col min="1" max="1" width="21.7109375" style="0" customWidth="1"/>
    <col min="2" max="2" width="14.421875" style="0" customWidth="1"/>
    <col min="3" max="3" width="13.140625" style="0" customWidth="1"/>
    <col min="4" max="4" width="12.7109375" style="0" customWidth="1"/>
  </cols>
  <sheetData>
    <row r="1" spans="1:5" ht="42" customHeight="1">
      <c r="A1" s="231" t="s">
        <v>238</v>
      </c>
      <c r="B1" s="232"/>
      <c r="C1" s="232"/>
      <c r="D1" s="232"/>
      <c r="E1" s="230"/>
    </row>
    <row r="2" spans="1:4" ht="7.5" customHeight="1">
      <c r="A2" s="72" t="s">
        <v>120</v>
      </c>
      <c r="B2" s="73"/>
      <c r="C2" s="73"/>
      <c r="D2" s="73"/>
    </row>
    <row r="3" spans="1:5" ht="39" customHeight="1">
      <c r="A3" s="236" t="s">
        <v>177</v>
      </c>
      <c r="B3" s="236"/>
      <c r="C3" s="236"/>
      <c r="D3" s="236"/>
      <c r="E3" s="230"/>
    </row>
    <row r="4" spans="1:4" s="146" customFormat="1" ht="27" customHeight="1">
      <c r="A4" s="143" t="s">
        <v>121</v>
      </c>
      <c r="B4" s="144" t="s">
        <v>52</v>
      </c>
      <c r="C4" s="144" t="s">
        <v>53</v>
      </c>
      <c r="D4" s="144" t="s">
        <v>91</v>
      </c>
    </row>
    <row r="5" spans="1:4" ht="16.5" customHeight="1">
      <c r="A5" s="29" t="s">
        <v>5</v>
      </c>
      <c r="B5" s="59"/>
      <c r="C5" s="41"/>
      <c r="D5" s="41"/>
    </row>
    <row r="6" spans="1:4" ht="12.75">
      <c r="A6" s="28" t="s">
        <v>130</v>
      </c>
      <c r="B6" s="41">
        <v>3766</v>
      </c>
      <c r="C6" s="41">
        <v>845</v>
      </c>
      <c r="D6" s="41">
        <f>B6+C6</f>
        <v>4611</v>
      </c>
    </row>
    <row r="7" spans="1:4" ht="12.75">
      <c r="A7" s="3" t="s">
        <v>131</v>
      </c>
      <c r="B7" s="41">
        <v>3631</v>
      </c>
      <c r="C7" s="41">
        <v>666</v>
      </c>
      <c r="D7" s="41">
        <f>B7+C7</f>
        <v>4297</v>
      </c>
    </row>
    <row r="8" spans="1:4" ht="12.75">
      <c r="A8" s="3" t="s">
        <v>132</v>
      </c>
      <c r="B8" s="41">
        <v>1688</v>
      </c>
      <c r="C8" s="41">
        <v>352</v>
      </c>
      <c r="D8" s="41">
        <f>B8+C8</f>
        <v>2040</v>
      </c>
    </row>
    <row r="9" spans="1:4" ht="12.75">
      <c r="A9" s="3" t="s">
        <v>133</v>
      </c>
      <c r="B9" s="41">
        <v>964</v>
      </c>
      <c r="C9" s="41">
        <v>257</v>
      </c>
      <c r="D9" s="41">
        <f>B9+C9</f>
        <v>1221</v>
      </c>
    </row>
    <row r="10" spans="1:4" ht="16.5" customHeight="1">
      <c r="A10" s="69" t="s">
        <v>6</v>
      </c>
      <c r="B10" s="59"/>
      <c r="C10" s="59"/>
      <c r="D10" s="41"/>
    </row>
    <row r="11" spans="1:4" ht="12.75">
      <c r="A11" s="28" t="s">
        <v>130</v>
      </c>
      <c r="B11" s="41">
        <v>9009</v>
      </c>
      <c r="C11" s="41">
        <v>1829</v>
      </c>
      <c r="D11" s="41">
        <f>B11+C11</f>
        <v>10838</v>
      </c>
    </row>
    <row r="12" spans="1:4" ht="12.75">
      <c r="A12" s="3" t="s">
        <v>131</v>
      </c>
      <c r="B12" s="41">
        <v>8803</v>
      </c>
      <c r="C12" s="41">
        <v>1319</v>
      </c>
      <c r="D12" s="41">
        <f>B12+C12</f>
        <v>10122</v>
      </c>
    </row>
    <row r="13" spans="1:4" ht="12.75">
      <c r="A13" s="3" t="s">
        <v>132</v>
      </c>
      <c r="B13" s="41">
        <v>3491</v>
      </c>
      <c r="C13" s="41">
        <v>532</v>
      </c>
      <c r="D13" s="41">
        <f>B13+C13</f>
        <v>4023</v>
      </c>
    </row>
    <row r="14" spans="1:4" ht="12.75">
      <c r="A14" s="3" t="s">
        <v>133</v>
      </c>
      <c r="B14" s="41">
        <v>1388</v>
      </c>
      <c r="C14" s="41">
        <v>274</v>
      </c>
      <c r="D14" s="41">
        <f>B14+C14</f>
        <v>1662</v>
      </c>
    </row>
    <row r="15" spans="1:4" ht="16.5" customHeight="1">
      <c r="A15" s="30" t="s">
        <v>7</v>
      </c>
      <c r="B15" s="59"/>
      <c r="C15" s="85"/>
      <c r="D15" s="41"/>
    </row>
    <row r="16" spans="1:4" ht="12.75">
      <c r="A16" s="28" t="s">
        <v>130</v>
      </c>
      <c r="B16" s="41">
        <v>11971</v>
      </c>
      <c r="C16" s="41">
        <v>3556</v>
      </c>
      <c r="D16" s="41">
        <f>B16+C16</f>
        <v>15527</v>
      </c>
    </row>
    <row r="17" spans="1:4" ht="12.75">
      <c r="A17" s="3" t="s">
        <v>131</v>
      </c>
      <c r="B17" s="41">
        <v>15582</v>
      </c>
      <c r="C17" s="41">
        <v>2669</v>
      </c>
      <c r="D17" s="41">
        <f>B17+C17</f>
        <v>18251</v>
      </c>
    </row>
    <row r="18" spans="1:4" ht="12.75">
      <c r="A18" s="3" t="s">
        <v>132</v>
      </c>
      <c r="B18" s="41">
        <v>4933</v>
      </c>
      <c r="C18" s="41">
        <v>684</v>
      </c>
      <c r="D18" s="41">
        <f>B18+C18</f>
        <v>5617</v>
      </c>
    </row>
    <row r="19" spans="1:4" ht="12.75">
      <c r="A19" s="3" t="s">
        <v>133</v>
      </c>
      <c r="B19" s="44">
        <v>1046</v>
      </c>
      <c r="C19" s="44">
        <v>173</v>
      </c>
      <c r="D19" s="44">
        <f>B19+C19</f>
        <v>1219</v>
      </c>
    </row>
    <row r="20" spans="1:4" ht="16.5" customHeight="1">
      <c r="A20" s="30" t="s">
        <v>153</v>
      </c>
      <c r="B20" s="41"/>
      <c r="C20" s="40"/>
      <c r="D20" s="41"/>
    </row>
    <row r="21" spans="1:4" ht="12.75">
      <c r="A21" s="28" t="s">
        <v>130</v>
      </c>
      <c r="B21" s="151">
        <v>22430</v>
      </c>
      <c r="C21" s="151">
        <v>5757</v>
      </c>
      <c r="D21" s="41">
        <f>B21+C21</f>
        <v>28187</v>
      </c>
    </row>
    <row r="22" spans="1:4" ht="12.75">
      <c r="A22" s="3" t="s">
        <v>131</v>
      </c>
      <c r="B22" s="151">
        <v>25742</v>
      </c>
      <c r="C22" s="151">
        <v>4325</v>
      </c>
      <c r="D22" s="41">
        <f>B22+C22</f>
        <v>30067</v>
      </c>
    </row>
    <row r="23" spans="1:4" ht="12.75">
      <c r="A23" s="3" t="s">
        <v>132</v>
      </c>
      <c r="B23" s="151">
        <v>9144</v>
      </c>
      <c r="C23" s="151">
        <v>1397</v>
      </c>
      <c r="D23" s="41">
        <f>B23+C23</f>
        <v>10541</v>
      </c>
    </row>
    <row r="24" spans="1:4" ht="12.75" customHeight="1">
      <c r="A24" s="3" t="s">
        <v>133</v>
      </c>
      <c r="B24" s="201">
        <v>2983</v>
      </c>
      <c r="C24" s="201">
        <v>596</v>
      </c>
      <c r="D24" s="45">
        <f>B24+C24</f>
        <v>3579</v>
      </c>
    </row>
    <row r="25" spans="1:4" ht="24" customHeight="1">
      <c r="A25" s="78"/>
      <c r="B25" s="44"/>
      <c r="C25" s="44"/>
      <c r="D25" s="44"/>
    </row>
    <row r="26" spans="1:7" ht="37.5" customHeight="1">
      <c r="A26" s="235" t="s">
        <v>179</v>
      </c>
      <c r="B26" s="235"/>
      <c r="C26" s="235"/>
      <c r="D26" s="235"/>
      <c r="E26" s="235"/>
      <c r="F26" s="235"/>
      <c r="G26" s="235"/>
    </row>
    <row r="30" ht="12.75">
      <c r="I30" s="139"/>
    </row>
  </sheetData>
  <sheetProtection/>
  <mergeCells count="3">
    <mergeCell ref="A26:G26"/>
    <mergeCell ref="A3:E3"/>
    <mergeCell ref="A1:E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K65"/>
  <sheetViews>
    <sheetView zoomScalePageLayoutView="0" workbookViewId="0" topLeftCell="A1">
      <selection activeCell="K3" sqref="K3"/>
    </sheetView>
  </sheetViews>
  <sheetFormatPr defaultColWidth="9.140625" defaultRowHeight="12.75"/>
  <cols>
    <col min="1" max="1" width="20.140625" style="0" customWidth="1"/>
    <col min="2" max="2" width="12.00390625" style="0" customWidth="1"/>
    <col min="3" max="3" width="12.7109375" style="0" customWidth="1"/>
    <col min="4" max="4" width="12.00390625" style="0" customWidth="1"/>
    <col min="5" max="5" width="11.57421875" style="0" customWidth="1"/>
    <col min="6" max="6" width="11.140625" style="0" customWidth="1"/>
    <col min="7" max="7" width="11.57421875" style="0" customWidth="1"/>
    <col min="8" max="9" width="9.140625" style="0" hidden="1" customWidth="1"/>
    <col min="10" max="10" width="13.140625" style="0" hidden="1" customWidth="1"/>
    <col min="11" max="11" width="9.7109375" style="0" customWidth="1"/>
  </cols>
  <sheetData>
    <row r="1" spans="1:10" ht="27" customHeight="1">
      <c r="A1" s="231" t="s">
        <v>220</v>
      </c>
      <c r="B1" s="232"/>
      <c r="C1" s="232"/>
      <c r="D1" s="232"/>
      <c r="E1" s="232"/>
      <c r="F1" s="232"/>
      <c r="G1" s="232"/>
      <c r="H1" s="232"/>
      <c r="I1" s="232"/>
      <c r="J1" s="232"/>
    </row>
    <row r="2" spans="1:10" ht="7.5" customHeight="1">
      <c r="A2" s="72"/>
      <c r="B2" s="73"/>
      <c r="C2" s="73"/>
      <c r="D2" s="73"/>
      <c r="E2" s="73"/>
      <c r="F2" s="73"/>
      <c r="G2" s="73"/>
      <c r="H2" s="73"/>
      <c r="I2" s="73"/>
      <c r="J2" s="73"/>
    </row>
    <row r="3" spans="1:10" ht="27" customHeight="1">
      <c r="A3" s="234" t="s">
        <v>160</v>
      </c>
      <c r="B3" s="234"/>
      <c r="C3" s="234"/>
      <c r="D3" s="234"/>
      <c r="E3" s="234"/>
      <c r="F3" s="234"/>
      <c r="G3" s="234"/>
      <c r="H3" s="234"/>
      <c r="I3" s="234"/>
      <c r="J3" s="234"/>
    </row>
    <row r="4" spans="1:10" ht="18.75" customHeight="1">
      <c r="A4" s="5" t="s">
        <v>85</v>
      </c>
      <c r="B4" s="10" t="s">
        <v>3</v>
      </c>
      <c r="C4" s="10" t="s">
        <v>117</v>
      </c>
      <c r="D4" s="10" t="s">
        <v>86</v>
      </c>
      <c r="E4" s="10" t="s">
        <v>87</v>
      </c>
      <c r="F4" s="10" t="s">
        <v>88</v>
      </c>
      <c r="G4" s="10" t="s">
        <v>4</v>
      </c>
      <c r="H4" s="38"/>
      <c r="I4" s="38"/>
      <c r="J4" s="38"/>
    </row>
    <row r="5" spans="1:10" ht="18.75" customHeight="1">
      <c r="A5" s="58" t="s">
        <v>35</v>
      </c>
      <c r="B5" s="123"/>
      <c r="C5" s="123"/>
      <c r="D5" s="19"/>
      <c r="E5" s="123"/>
      <c r="F5" s="19"/>
      <c r="G5" s="123"/>
      <c r="H5" s="6"/>
      <c r="I5" s="26"/>
      <c r="J5" s="6"/>
    </row>
    <row r="6" spans="1:10" ht="18.75" customHeight="1">
      <c r="A6" s="124" t="s">
        <v>139</v>
      </c>
      <c r="B6" s="108">
        <f aca="true" t="shared" si="0" ref="B6:G6">B7+B8</f>
        <v>353580</v>
      </c>
      <c r="C6" s="108">
        <f t="shared" si="0"/>
        <v>70612</v>
      </c>
      <c r="D6" s="108">
        <f t="shared" si="0"/>
        <v>238044</v>
      </c>
      <c r="E6" s="108">
        <f t="shared" si="0"/>
        <v>6673</v>
      </c>
      <c r="F6" s="108">
        <f t="shared" si="0"/>
        <v>19749</v>
      </c>
      <c r="G6" s="108">
        <f t="shared" si="0"/>
        <v>353580</v>
      </c>
      <c r="H6" s="6"/>
      <c r="I6" s="26"/>
      <c r="J6" s="6"/>
    </row>
    <row r="7" spans="1:10" ht="12.75">
      <c r="A7" s="8" t="s">
        <v>13</v>
      </c>
      <c r="B7" s="4">
        <v>218028</v>
      </c>
      <c r="C7" s="4">
        <v>59000</v>
      </c>
      <c r="D7" s="4">
        <v>145633</v>
      </c>
      <c r="E7" s="4">
        <v>4473</v>
      </c>
      <c r="F7" s="4">
        <v>12464</v>
      </c>
      <c r="G7" s="4">
        <f>B7</f>
        <v>218028</v>
      </c>
      <c r="H7" s="6"/>
      <c r="I7" s="26"/>
      <c r="J7" s="6"/>
    </row>
    <row r="8" spans="1:10" ht="12.75">
      <c r="A8" s="8" t="s">
        <v>15</v>
      </c>
      <c r="B8" s="4">
        <v>135552</v>
      </c>
      <c r="C8" s="4">
        <v>11612</v>
      </c>
      <c r="D8" s="4">
        <v>92411</v>
      </c>
      <c r="E8" s="4">
        <v>2200</v>
      </c>
      <c r="F8" s="4">
        <v>7285</v>
      </c>
      <c r="G8" s="4">
        <f>B8</f>
        <v>135552</v>
      </c>
      <c r="H8" s="6"/>
      <c r="I8" s="26"/>
      <c r="J8" s="6"/>
    </row>
    <row r="9" spans="1:11" ht="18.75" customHeight="1">
      <c r="A9" s="124" t="s">
        <v>110</v>
      </c>
      <c r="B9" s="108">
        <f aca="true" t="shared" si="1" ref="B9:G9">B10+B11</f>
        <v>327659</v>
      </c>
      <c r="C9" s="108">
        <f t="shared" si="1"/>
        <v>53596</v>
      </c>
      <c r="D9" s="108">
        <f t="shared" si="1"/>
        <v>226839</v>
      </c>
      <c r="E9" s="108">
        <f t="shared" si="1"/>
        <v>6561</v>
      </c>
      <c r="F9" s="108">
        <f t="shared" si="1"/>
        <v>17855</v>
      </c>
      <c r="G9" s="108">
        <f t="shared" si="1"/>
        <v>327659</v>
      </c>
      <c r="H9" s="28"/>
      <c r="I9" s="28"/>
      <c r="J9" s="28"/>
      <c r="K9" s="28"/>
    </row>
    <row r="10" spans="1:11" ht="12.75">
      <c r="A10" s="8" t="s">
        <v>13</v>
      </c>
      <c r="B10" s="4">
        <v>198556</v>
      </c>
      <c r="C10" s="4">
        <v>44412</v>
      </c>
      <c r="D10" s="4">
        <v>138144</v>
      </c>
      <c r="E10" s="4">
        <v>4415</v>
      </c>
      <c r="F10" s="4">
        <v>11266</v>
      </c>
      <c r="G10" s="4">
        <f>B10</f>
        <v>198556</v>
      </c>
      <c r="H10" s="28"/>
      <c r="I10" s="28"/>
      <c r="J10" s="28"/>
      <c r="K10" s="28"/>
    </row>
    <row r="11" spans="1:11" ht="12.75">
      <c r="A11" s="8" t="s">
        <v>15</v>
      </c>
      <c r="B11" s="4">
        <v>129103</v>
      </c>
      <c r="C11" s="4">
        <v>9184</v>
      </c>
      <c r="D11" s="4">
        <v>88695</v>
      </c>
      <c r="E11" s="4">
        <v>2146</v>
      </c>
      <c r="F11" s="4">
        <v>6589</v>
      </c>
      <c r="G11" s="4">
        <f>B11</f>
        <v>129103</v>
      </c>
      <c r="H11" s="28"/>
      <c r="I11" s="28"/>
      <c r="J11" s="28"/>
      <c r="K11" s="28"/>
    </row>
    <row r="12" spans="1:11" ht="18.75" customHeight="1">
      <c r="A12" s="124" t="s">
        <v>111</v>
      </c>
      <c r="B12" s="108">
        <f aca="true" t="shared" si="2" ref="B12:G12">B13+B14</f>
        <v>31054</v>
      </c>
      <c r="C12" s="108">
        <f t="shared" si="2"/>
        <v>19933</v>
      </c>
      <c r="D12" s="108">
        <f t="shared" si="2"/>
        <v>13509</v>
      </c>
      <c r="E12" s="108">
        <f t="shared" si="2"/>
        <v>130</v>
      </c>
      <c r="F12" s="108">
        <f t="shared" si="2"/>
        <v>2133</v>
      </c>
      <c r="G12" s="108">
        <f t="shared" si="2"/>
        <v>31054</v>
      </c>
      <c r="H12" s="28"/>
      <c r="I12" s="28"/>
      <c r="J12" s="28"/>
      <c r="K12" s="28"/>
    </row>
    <row r="13" spans="1:11" ht="12.75">
      <c r="A13" s="8" t="s">
        <v>13</v>
      </c>
      <c r="B13" s="4">
        <v>23245</v>
      </c>
      <c r="C13" s="4">
        <v>17100</v>
      </c>
      <c r="D13" s="4">
        <v>9067</v>
      </c>
      <c r="E13" s="4">
        <v>72</v>
      </c>
      <c r="F13" s="4">
        <v>1346</v>
      </c>
      <c r="G13" s="4">
        <f>B13</f>
        <v>23245</v>
      </c>
      <c r="H13" s="28"/>
      <c r="I13" s="28"/>
      <c r="J13" s="28"/>
      <c r="K13" s="28"/>
    </row>
    <row r="14" spans="1:11" ht="12.75">
      <c r="A14" s="8" t="s">
        <v>15</v>
      </c>
      <c r="B14" s="4">
        <v>7809</v>
      </c>
      <c r="C14" s="4">
        <v>2833</v>
      </c>
      <c r="D14" s="4">
        <v>4442</v>
      </c>
      <c r="E14" s="4">
        <v>58</v>
      </c>
      <c r="F14" s="4">
        <v>787</v>
      </c>
      <c r="G14" s="4">
        <f>B14</f>
        <v>7809</v>
      </c>
      <c r="H14" s="28"/>
      <c r="I14" s="28"/>
      <c r="J14" s="28"/>
      <c r="K14" s="28"/>
    </row>
    <row r="15" spans="1:11" ht="12.75">
      <c r="A15" s="8"/>
      <c r="B15" s="97"/>
      <c r="C15" s="97"/>
      <c r="D15" s="97"/>
      <c r="E15" s="97"/>
      <c r="F15" s="97"/>
      <c r="G15" s="97"/>
      <c r="H15" s="28"/>
      <c r="I15" s="28"/>
      <c r="J15" s="28"/>
      <c r="K15" s="28"/>
    </row>
    <row r="16" spans="1:11" ht="16.5" customHeight="1">
      <c r="A16" s="14" t="s">
        <v>106</v>
      </c>
      <c r="B16" s="87"/>
      <c r="C16" s="87"/>
      <c r="D16" s="87"/>
      <c r="E16" s="87"/>
      <c r="F16" s="87"/>
      <c r="G16" s="87"/>
      <c r="H16" s="28"/>
      <c r="I16" s="28"/>
      <c r="J16" s="28"/>
      <c r="K16" s="28"/>
    </row>
    <row r="17" spans="1:11" ht="18.75" customHeight="1">
      <c r="A17" s="124" t="s">
        <v>4</v>
      </c>
      <c r="B17" s="112">
        <f>B18+B19</f>
        <v>7865.13</v>
      </c>
      <c r="C17" s="112">
        <f>C18+C19</f>
        <v>369.645</v>
      </c>
      <c r="D17" s="112">
        <f>D18+D19</f>
        <v>8933.241999999998</v>
      </c>
      <c r="E17" s="112">
        <f>E18+E19</f>
        <v>121.563</v>
      </c>
      <c r="F17" s="112">
        <f>F18+F19</f>
        <v>248.25400000000002</v>
      </c>
      <c r="G17" s="113">
        <f>SUM(B17:F17)</f>
        <v>17537.834</v>
      </c>
      <c r="H17" s="28"/>
      <c r="I17" s="28"/>
      <c r="J17" s="28"/>
      <c r="K17" s="28"/>
    </row>
    <row r="18" spans="1:11" ht="12.75">
      <c r="A18" s="8" t="s">
        <v>13</v>
      </c>
      <c r="B18" s="125">
        <f aca="true" t="shared" si="3" ref="B18:F19">B21+B24</f>
        <v>4898.781</v>
      </c>
      <c r="C18" s="125">
        <f t="shared" si="3"/>
        <v>314.313</v>
      </c>
      <c r="D18" s="125">
        <f t="shared" si="3"/>
        <v>5409.6759999999995</v>
      </c>
      <c r="E18" s="125">
        <f t="shared" si="3"/>
        <v>73.003</v>
      </c>
      <c r="F18" s="125">
        <f t="shared" si="3"/>
        <v>156.79700000000003</v>
      </c>
      <c r="G18" s="125">
        <f>SUM(B18:F18)</f>
        <v>10852.570000000002</v>
      </c>
      <c r="H18" s="28"/>
      <c r="I18" s="28"/>
      <c r="J18" s="28"/>
      <c r="K18" s="28"/>
    </row>
    <row r="19" spans="1:11" ht="12.75">
      <c r="A19" s="8" t="s">
        <v>15</v>
      </c>
      <c r="B19" s="7">
        <f t="shared" si="3"/>
        <v>2966.349</v>
      </c>
      <c r="C19" s="7">
        <f t="shared" si="3"/>
        <v>55.33200000000001</v>
      </c>
      <c r="D19" s="7">
        <f t="shared" si="3"/>
        <v>3523.566</v>
      </c>
      <c r="E19" s="7">
        <f t="shared" si="3"/>
        <v>48.56</v>
      </c>
      <c r="F19" s="7">
        <f t="shared" si="3"/>
        <v>91.457</v>
      </c>
      <c r="G19" s="125">
        <f aca="true" t="shared" si="4" ref="G19:G25">SUM(B19:F19)</f>
        <v>6685.264</v>
      </c>
      <c r="H19" s="28"/>
      <c r="I19" s="28"/>
      <c r="J19" s="28"/>
      <c r="K19" s="28"/>
    </row>
    <row r="20" spans="1:11" ht="18.75" customHeight="1">
      <c r="A20" s="124" t="s">
        <v>110</v>
      </c>
      <c r="B20" s="112">
        <f>B21+B22</f>
        <v>6721.266</v>
      </c>
      <c r="C20" s="112">
        <f>C21+C22</f>
        <v>273.134</v>
      </c>
      <c r="D20" s="112">
        <f>D21+D22</f>
        <v>8814.448</v>
      </c>
      <c r="E20" s="112">
        <f>E21+E22</f>
        <v>120.706</v>
      </c>
      <c r="F20" s="112">
        <f>F21+F22</f>
        <v>226.53500000000003</v>
      </c>
      <c r="G20" s="113">
        <f>SUM(B20:F20)</f>
        <v>16156.089</v>
      </c>
      <c r="H20" s="28"/>
      <c r="I20" s="28"/>
      <c r="J20" s="28"/>
      <c r="K20" s="28"/>
    </row>
    <row r="21" spans="1:11" ht="12.75">
      <c r="A21" s="8" t="s">
        <v>13</v>
      </c>
      <c r="B21" s="125">
        <v>4024.964</v>
      </c>
      <c r="C21" s="125">
        <v>229.855</v>
      </c>
      <c r="D21" s="125">
        <v>5328.208</v>
      </c>
      <c r="E21" s="121">
        <v>72.557</v>
      </c>
      <c r="F21" s="121">
        <v>142.8</v>
      </c>
      <c r="G21" s="125">
        <f t="shared" si="4"/>
        <v>9798.383999999998</v>
      </c>
      <c r="H21" s="28"/>
      <c r="I21" s="28"/>
      <c r="J21" s="28"/>
      <c r="K21" s="28"/>
    </row>
    <row r="22" spans="1:11" ht="12.75">
      <c r="A22" s="8" t="s">
        <v>15</v>
      </c>
      <c r="B22" s="7">
        <v>2696.302</v>
      </c>
      <c r="C22" s="7">
        <v>43.279</v>
      </c>
      <c r="D22" s="7">
        <v>3486.24</v>
      </c>
      <c r="E22" s="187">
        <v>48.149</v>
      </c>
      <c r="F22" s="187">
        <v>83.735</v>
      </c>
      <c r="G22" s="125">
        <f t="shared" si="4"/>
        <v>6357.705</v>
      </c>
      <c r="H22" s="28"/>
      <c r="I22" s="28"/>
      <c r="J22" s="28"/>
      <c r="K22" s="28"/>
    </row>
    <row r="23" spans="1:11" ht="18.75" customHeight="1">
      <c r="A23" s="124" t="s">
        <v>111</v>
      </c>
      <c r="B23" s="113">
        <f>B24+B25</f>
        <v>1143.864</v>
      </c>
      <c r="C23" s="113">
        <f>C24+C25</f>
        <v>96.511</v>
      </c>
      <c r="D23" s="113">
        <f>D24+D25</f>
        <v>118.79400000000001</v>
      </c>
      <c r="E23" s="113">
        <f>E24+E25</f>
        <v>0.857</v>
      </c>
      <c r="F23" s="113">
        <f>F24+F25</f>
        <v>21.719</v>
      </c>
      <c r="G23" s="113">
        <f t="shared" si="4"/>
        <v>1381.7450000000001</v>
      </c>
      <c r="H23" s="28"/>
      <c r="I23" s="28"/>
      <c r="J23" s="28"/>
      <c r="K23" s="28"/>
    </row>
    <row r="24" spans="1:11" ht="12.75">
      <c r="A24" s="22" t="s">
        <v>13</v>
      </c>
      <c r="B24" s="7">
        <v>873.817</v>
      </c>
      <c r="C24" s="7">
        <v>84.458</v>
      </c>
      <c r="D24" s="7">
        <v>81.468</v>
      </c>
      <c r="E24" s="7">
        <v>0.446</v>
      </c>
      <c r="F24" s="7">
        <v>13.997</v>
      </c>
      <c r="G24" s="125">
        <f t="shared" si="4"/>
        <v>1054.186</v>
      </c>
      <c r="H24" s="28"/>
      <c r="I24" s="28"/>
      <c r="J24" s="28"/>
      <c r="K24" s="28"/>
    </row>
    <row r="25" spans="1:11" ht="12.75">
      <c r="A25" s="9" t="s">
        <v>15</v>
      </c>
      <c r="B25" s="126">
        <v>270.047</v>
      </c>
      <c r="C25" s="126">
        <v>12.053</v>
      </c>
      <c r="D25" s="126">
        <v>37.326</v>
      </c>
      <c r="E25" s="126">
        <v>0.411</v>
      </c>
      <c r="F25" s="126">
        <v>7.722</v>
      </c>
      <c r="G25" s="126">
        <f t="shared" si="4"/>
        <v>327.559</v>
      </c>
      <c r="H25" s="28"/>
      <c r="I25" s="28"/>
      <c r="J25" s="28"/>
      <c r="K25" s="28"/>
    </row>
    <row r="26" spans="1:11" ht="24" customHeight="1">
      <c r="A26" s="35"/>
      <c r="B26" s="63"/>
      <c r="C26" s="63"/>
      <c r="D26" s="63"/>
      <c r="E26" s="63"/>
      <c r="F26" s="63"/>
      <c r="G26" s="63"/>
      <c r="H26" s="28"/>
      <c r="I26" s="28"/>
      <c r="J26" s="28"/>
      <c r="K26" s="28"/>
    </row>
    <row r="27" spans="1:11" ht="27" customHeight="1">
      <c r="A27" s="235" t="s">
        <v>140</v>
      </c>
      <c r="B27" s="235"/>
      <c r="C27" s="235"/>
      <c r="D27" s="235"/>
      <c r="E27" s="235"/>
      <c r="F27" s="235"/>
      <c r="G27" s="235"/>
      <c r="H27" s="28"/>
      <c r="I27" s="28"/>
      <c r="J27" s="28"/>
      <c r="K27" s="28"/>
    </row>
    <row r="28" spans="1:11" ht="12.75">
      <c r="A28" s="28"/>
      <c r="B28" s="28"/>
      <c r="C28" s="28"/>
      <c r="D28" s="28"/>
      <c r="E28" s="28"/>
      <c r="F28" s="28"/>
      <c r="G28" s="28"/>
      <c r="H28" s="28"/>
      <c r="I28" s="28"/>
      <c r="J28" s="28"/>
      <c r="K28" s="28"/>
    </row>
    <row r="29" spans="1:11" ht="12.75">
      <c r="A29" s="28"/>
      <c r="B29" s="28"/>
      <c r="C29" s="28"/>
      <c r="D29" s="28"/>
      <c r="E29" s="28"/>
      <c r="F29" s="28"/>
      <c r="G29" s="28"/>
      <c r="H29" s="28"/>
      <c r="I29" s="28"/>
      <c r="J29" s="28"/>
      <c r="K29" s="28"/>
    </row>
    <row r="30" spans="1:11" ht="12.75">
      <c r="A30" s="28"/>
      <c r="B30" s="28"/>
      <c r="C30" s="28"/>
      <c r="D30" s="28"/>
      <c r="E30" s="28"/>
      <c r="F30" s="28"/>
      <c r="G30" s="28"/>
      <c r="H30" s="28"/>
      <c r="I30" s="28"/>
      <c r="J30" s="28"/>
      <c r="K30" s="28"/>
    </row>
    <row r="31" spans="1:11" ht="12.75">
      <c r="A31" s="28"/>
      <c r="B31" s="28"/>
      <c r="C31" s="28"/>
      <c r="D31" s="28"/>
      <c r="E31" s="28"/>
      <c r="F31" s="28"/>
      <c r="G31" s="28"/>
      <c r="H31" s="28"/>
      <c r="I31" s="28"/>
      <c r="J31" s="28"/>
      <c r="K31" s="28"/>
    </row>
    <row r="32" spans="1:11" ht="12.75">
      <c r="A32" s="28"/>
      <c r="B32" s="28"/>
      <c r="C32" s="28"/>
      <c r="D32" s="28"/>
      <c r="E32" s="28"/>
      <c r="F32" s="28"/>
      <c r="G32" s="28"/>
      <c r="H32" s="28"/>
      <c r="I32" s="28"/>
      <c r="J32" s="28"/>
      <c r="K32" s="28"/>
    </row>
    <row r="33" spans="1:11" ht="12.75">
      <c r="A33" s="28"/>
      <c r="B33" s="28"/>
      <c r="C33" s="28"/>
      <c r="D33" s="28"/>
      <c r="E33" s="28"/>
      <c r="F33" s="28"/>
      <c r="G33" s="28"/>
      <c r="H33" s="28"/>
      <c r="I33" s="28"/>
      <c r="J33" s="28"/>
      <c r="K33" s="28"/>
    </row>
    <row r="34" spans="1:11" ht="12.75">
      <c r="A34" s="28"/>
      <c r="B34" s="28"/>
      <c r="C34" s="28"/>
      <c r="D34" s="28"/>
      <c r="E34" s="28"/>
      <c r="F34" s="28"/>
      <c r="G34" s="28"/>
      <c r="H34" s="28"/>
      <c r="I34" s="28"/>
      <c r="J34" s="28"/>
      <c r="K34" s="28"/>
    </row>
    <row r="35" spans="1:11" ht="12.75">
      <c r="A35" s="28"/>
      <c r="B35" s="28"/>
      <c r="C35" s="28"/>
      <c r="D35" s="28"/>
      <c r="E35" s="28"/>
      <c r="F35" s="28"/>
      <c r="G35" s="28"/>
      <c r="H35" s="28"/>
      <c r="I35" s="28"/>
      <c r="J35" s="28"/>
      <c r="K35" s="28"/>
    </row>
    <row r="36" spans="1:11" ht="12.75">
      <c r="A36" s="28"/>
      <c r="B36" s="28"/>
      <c r="C36" s="28"/>
      <c r="D36" s="28"/>
      <c r="E36" s="28"/>
      <c r="F36" s="28"/>
      <c r="G36" s="28"/>
      <c r="H36" s="28"/>
      <c r="I36" s="28"/>
      <c r="J36" s="28"/>
      <c r="K36" s="28"/>
    </row>
    <row r="37" spans="1:11" ht="12.75">
      <c r="A37" s="28"/>
      <c r="B37" s="28"/>
      <c r="C37" s="28"/>
      <c r="D37" s="28"/>
      <c r="E37" s="28"/>
      <c r="F37" s="28"/>
      <c r="G37" s="28"/>
      <c r="H37" s="28"/>
      <c r="I37" s="28"/>
      <c r="J37" s="28"/>
      <c r="K37" s="28"/>
    </row>
    <row r="38" spans="1:11" ht="12.75">
      <c r="A38" s="28"/>
      <c r="B38" s="28"/>
      <c r="C38" s="28"/>
      <c r="D38" s="28"/>
      <c r="E38" s="28"/>
      <c r="F38" s="28"/>
      <c r="G38" s="28"/>
      <c r="H38" s="28"/>
      <c r="I38" s="28"/>
      <c r="J38" s="28"/>
      <c r="K38" s="28"/>
    </row>
    <row r="39" spans="1:11" ht="12.75">
      <c r="A39" s="28"/>
      <c r="B39" s="28"/>
      <c r="C39" s="28"/>
      <c r="D39" s="28"/>
      <c r="E39" s="28"/>
      <c r="F39" s="28"/>
      <c r="G39" s="28"/>
      <c r="H39" s="28"/>
      <c r="I39" s="28"/>
      <c r="J39" s="28"/>
      <c r="K39" s="28"/>
    </row>
    <row r="40" spans="1:11" ht="12.75">
      <c r="A40" s="28"/>
      <c r="B40" s="28"/>
      <c r="C40" s="28"/>
      <c r="D40" s="28"/>
      <c r="E40" s="28"/>
      <c r="F40" s="28"/>
      <c r="G40" s="28"/>
      <c r="H40" s="28"/>
      <c r="I40" s="28"/>
      <c r="J40" s="28"/>
      <c r="K40" s="28"/>
    </row>
    <row r="41" spans="1:11" ht="12.75">
      <c r="A41" s="28"/>
      <c r="B41" s="28"/>
      <c r="C41" s="28"/>
      <c r="D41" s="28"/>
      <c r="E41" s="28"/>
      <c r="F41" s="28"/>
      <c r="G41" s="28"/>
      <c r="H41" s="28"/>
      <c r="I41" s="28"/>
      <c r="J41" s="28"/>
      <c r="K41" s="28"/>
    </row>
    <row r="42" spans="1:11" ht="12.75">
      <c r="A42" s="28"/>
      <c r="B42" s="28"/>
      <c r="C42" s="28"/>
      <c r="D42" s="28"/>
      <c r="E42" s="28"/>
      <c r="F42" s="28"/>
      <c r="G42" s="28"/>
      <c r="H42" s="28"/>
      <c r="I42" s="28"/>
      <c r="J42" s="28"/>
      <c r="K42" s="28"/>
    </row>
    <row r="43" spans="1:11" ht="12.75">
      <c r="A43" s="28"/>
      <c r="B43" s="28"/>
      <c r="C43" s="28"/>
      <c r="D43" s="28"/>
      <c r="E43" s="28"/>
      <c r="F43" s="28"/>
      <c r="G43" s="28"/>
      <c r="H43" s="28"/>
      <c r="I43" s="28"/>
      <c r="J43" s="28"/>
      <c r="K43" s="28"/>
    </row>
    <row r="44" spans="1:11" ht="12.75">
      <c r="A44" s="28"/>
      <c r="B44" s="28"/>
      <c r="C44" s="28"/>
      <c r="D44" s="28"/>
      <c r="E44" s="28"/>
      <c r="F44" s="28"/>
      <c r="G44" s="28"/>
      <c r="H44" s="28"/>
      <c r="I44" s="28"/>
      <c r="J44" s="28"/>
      <c r="K44" s="28"/>
    </row>
    <row r="45" spans="1:11" ht="12.75">
      <c r="A45" s="28"/>
      <c r="B45" s="28"/>
      <c r="C45" s="28"/>
      <c r="D45" s="28"/>
      <c r="E45" s="28"/>
      <c r="F45" s="28"/>
      <c r="G45" s="28"/>
      <c r="H45" s="28"/>
      <c r="I45" s="28"/>
      <c r="J45" s="28"/>
      <c r="K45" s="28"/>
    </row>
    <row r="46" spans="1:11" ht="12.75">
      <c r="A46" s="28"/>
      <c r="B46" s="28"/>
      <c r="C46" s="28"/>
      <c r="D46" s="28"/>
      <c r="E46" s="28"/>
      <c r="F46" s="28"/>
      <c r="G46" s="28"/>
      <c r="H46" s="28"/>
      <c r="I46" s="28"/>
      <c r="J46" s="28"/>
      <c r="K46" s="28"/>
    </row>
    <row r="47" spans="1:11" ht="12.75">
      <c r="A47" s="28"/>
      <c r="B47" s="28"/>
      <c r="C47" s="28"/>
      <c r="D47" s="28"/>
      <c r="E47" s="28"/>
      <c r="F47" s="28"/>
      <c r="G47" s="28"/>
      <c r="H47" s="28"/>
      <c r="I47" s="28"/>
      <c r="J47" s="28"/>
      <c r="K47" s="28"/>
    </row>
    <row r="48" spans="1:11" ht="12.75">
      <c r="A48" s="28"/>
      <c r="B48" s="28"/>
      <c r="C48" s="28"/>
      <c r="D48" s="28"/>
      <c r="E48" s="28"/>
      <c r="F48" s="28"/>
      <c r="G48" s="28"/>
      <c r="H48" s="28"/>
      <c r="I48" s="28"/>
      <c r="J48" s="28"/>
      <c r="K48" s="28"/>
    </row>
    <row r="49" spans="1:11" ht="12.75">
      <c r="A49" s="28"/>
      <c r="B49" s="28"/>
      <c r="C49" s="28"/>
      <c r="D49" s="28"/>
      <c r="E49" s="28"/>
      <c r="F49" s="28"/>
      <c r="G49" s="28"/>
      <c r="H49" s="28"/>
      <c r="I49" s="28"/>
      <c r="J49" s="28"/>
      <c r="K49" s="28"/>
    </row>
    <row r="50" spans="1:11" ht="12.75">
      <c r="A50" s="28"/>
      <c r="B50" s="28"/>
      <c r="C50" s="28"/>
      <c r="D50" s="28"/>
      <c r="E50" s="28"/>
      <c r="F50" s="28"/>
      <c r="G50" s="28"/>
      <c r="H50" s="28"/>
      <c r="I50" s="28"/>
      <c r="J50" s="28"/>
      <c r="K50" s="28"/>
    </row>
    <row r="51" spans="1:11" ht="12.75">
      <c r="A51" s="28"/>
      <c r="B51" s="28"/>
      <c r="C51" s="28"/>
      <c r="D51" s="28"/>
      <c r="E51" s="28"/>
      <c r="F51" s="28"/>
      <c r="G51" s="28"/>
      <c r="H51" s="28"/>
      <c r="I51" s="28"/>
      <c r="J51" s="28"/>
      <c r="K51" s="28"/>
    </row>
    <row r="52" spans="1:11" ht="12.75">
      <c r="A52" s="28"/>
      <c r="B52" s="28"/>
      <c r="C52" s="28"/>
      <c r="D52" s="28"/>
      <c r="E52" s="28"/>
      <c r="F52" s="28"/>
      <c r="G52" s="28"/>
      <c r="H52" s="28"/>
      <c r="I52" s="28"/>
      <c r="J52" s="28"/>
      <c r="K52" s="28"/>
    </row>
    <row r="53" spans="1:11" ht="12.75">
      <c r="A53" s="28"/>
      <c r="B53" s="28"/>
      <c r="C53" s="28"/>
      <c r="D53" s="28"/>
      <c r="E53" s="28"/>
      <c r="F53" s="28"/>
      <c r="G53" s="28"/>
      <c r="H53" s="28"/>
      <c r="I53" s="28"/>
      <c r="J53" s="28"/>
      <c r="K53" s="28"/>
    </row>
    <row r="54" spans="1:11" ht="12.75">
      <c r="A54" s="28"/>
      <c r="B54" s="28"/>
      <c r="C54" s="28"/>
      <c r="D54" s="28"/>
      <c r="E54" s="28"/>
      <c r="F54" s="28"/>
      <c r="G54" s="28"/>
      <c r="H54" s="28"/>
      <c r="I54" s="28"/>
      <c r="J54" s="28"/>
      <c r="K54" s="28"/>
    </row>
    <row r="55" spans="1:11" ht="12.75">
      <c r="A55" s="28"/>
      <c r="B55" s="28"/>
      <c r="C55" s="28"/>
      <c r="D55" s="28"/>
      <c r="E55" s="28"/>
      <c r="F55" s="28"/>
      <c r="G55" s="28"/>
      <c r="H55" s="28"/>
      <c r="I55" s="28"/>
      <c r="J55" s="28"/>
      <c r="K55" s="28"/>
    </row>
    <row r="56" spans="1:11" ht="12.75">
      <c r="A56" s="28"/>
      <c r="B56" s="28"/>
      <c r="C56" s="28"/>
      <c r="D56" s="28"/>
      <c r="E56" s="28"/>
      <c r="F56" s="28"/>
      <c r="G56" s="28"/>
      <c r="H56" s="28"/>
      <c r="I56" s="28"/>
      <c r="J56" s="28"/>
      <c r="K56" s="28"/>
    </row>
    <row r="57" spans="1:11" ht="12.75">
      <c r="A57" s="28"/>
      <c r="B57" s="28"/>
      <c r="C57" s="28"/>
      <c r="D57" s="28"/>
      <c r="E57" s="28"/>
      <c r="F57" s="28"/>
      <c r="G57" s="28"/>
      <c r="H57" s="28"/>
      <c r="I57" s="28"/>
      <c r="J57" s="28"/>
      <c r="K57" s="28"/>
    </row>
    <row r="58" spans="1:11" ht="12.75">
      <c r="A58" s="28"/>
      <c r="B58" s="28"/>
      <c r="C58" s="28"/>
      <c r="D58" s="28"/>
      <c r="E58" s="28"/>
      <c r="F58" s="28"/>
      <c r="G58" s="28"/>
      <c r="H58" s="28"/>
      <c r="I58" s="28"/>
      <c r="J58" s="28"/>
      <c r="K58" s="28"/>
    </row>
    <row r="59" spans="1:11" ht="12.75">
      <c r="A59" s="28"/>
      <c r="B59" s="28"/>
      <c r="C59" s="28"/>
      <c r="D59" s="28"/>
      <c r="E59" s="28"/>
      <c r="F59" s="28"/>
      <c r="G59" s="28"/>
      <c r="H59" s="28"/>
      <c r="I59" s="28"/>
      <c r="J59" s="28"/>
      <c r="K59" s="28"/>
    </row>
    <row r="60" spans="1:11" ht="12.75">
      <c r="A60" s="28"/>
      <c r="B60" s="28"/>
      <c r="C60" s="28"/>
      <c r="D60" s="28"/>
      <c r="E60" s="28"/>
      <c r="F60" s="28"/>
      <c r="G60" s="28"/>
      <c r="H60" s="28"/>
      <c r="I60" s="28"/>
      <c r="J60" s="28"/>
      <c r="K60" s="28"/>
    </row>
    <row r="61" spans="1:11" ht="12.75">
      <c r="A61" s="28"/>
      <c r="B61" s="28"/>
      <c r="C61" s="28"/>
      <c r="D61" s="28"/>
      <c r="E61" s="28"/>
      <c r="F61" s="28"/>
      <c r="G61" s="28"/>
      <c r="H61" s="28"/>
      <c r="I61" s="28"/>
      <c r="J61" s="28"/>
      <c r="K61" s="28"/>
    </row>
    <row r="62" spans="1:11" ht="12.75">
      <c r="A62" s="28"/>
      <c r="B62" s="28"/>
      <c r="C62" s="28"/>
      <c r="D62" s="28"/>
      <c r="E62" s="28"/>
      <c r="F62" s="28"/>
      <c r="G62" s="28"/>
      <c r="H62" s="28"/>
      <c r="I62" s="28"/>
      <c r="J62" s="28"/>
      <c r="K62" s="28"/>
    </row>
    <row r="63" spans="1:11" ht="12.75">
      <c r="A63" s="28"/>
      <c r="B63" s="28"/>
      <c r="C63" s="28"/>
      <c r="D63" s="28"/>
      <c r="E63" s="28"/>
      <c r="F63" s="28"/>
      <c r="G63" s="28"/>
      <c r="H63" s="28"/>
      <c r="I63" s="28"/>
      <c r="J63" s="28"/>
      <c r="K63" s="28"/>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sheetData>
  <sheetProtection/>
  <mergeCells count="3">
    <mergeCell ref="A1:J1"/>
    <mergeCell ref="A3:J3"/>
    <mergeCell ref="A27:G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dimension ref="A1:E26"/>
  <sheetViews>
    <sheetView zoomScalePageLayoutView="0" workbookViewId="0" topLeftCell="A1">
      <selection activeCell="F2" sqref="F2"/>
    </sheetView>
  </sheetViews>
  <sheetFormatPr defaultColWidth="9.140625" defaultRowHeight="12.75"/>
  <cols>
    <col min="1" max="1" width="24.57421875" style="0" customWidth="1"/>
    <col min="2" max="2" width="13.57421875" style="0" customWidth="1"/>
    <col min="3" max="3" width="13.140625" style="0" customWidth="1"/>
    <col min="4" max="4" width="12.7109375" style="0" customWidth="1"/>
  </cols>
  <sheetData>
    <row r="1" spans="1:5" ht="27" customHeight="1">
      <c r="A1" s="231" t="s">
        <v>239</v>
      </c>
      <c r="B1" s="232"/>
      <c r="C1" s="232"/>
      <c r="D1" s="232"/>
      <c r="E1" s="230"/>
    </row>
    <row r="2" spans="1:4" ht="7.5" customHeight="1">
      <c r="A2" s="72" t="s">
        <v>120</v>
      </c>
      <c r="B2" s="73"/>
      <c r="C2" s="73"/>
      <c r="D2" s="73"/>
    </row>
    <row r="3" spans="1:5" ht="27" customHeight="1">
      <c r="A3" s="236" t="s">
        <v>178</v>
      </c>
      <c r="B3" s="236"/>
      <c r="C3" s="236"/>
      <c r="D3" s="236"/>
      <c r="E3" s="230"/>
    </row>
    <row r="4" spans="1:4" ht="27" customHeight="1">
      <c r="A4" s="82" t="s">
        <v>121</v>
      </c>
      <c r="B4" s="147" t="s">
        <v>52</v>
      </c>
      <c r="C4" s="147" t="s">
        <v>53</v>
      </c>
      <c r="D4" s="147" t="s">
        <v>91</v>
      </c>
    </row>
    <row r="5" spans="1:4" ht="12.75">
      <c r="A5" s="14" t="s">
        <v>5</v>
      </c>
      <c r="B5" s="93"/>
      <c r="C5" s="93"/>
      <c r="D5" s="93"/>
    </row>
    <row r="6" spans="1:4" ht="12.75">
      <c r="A6" s="1" t="s">
        <v>130</v>
      </c>
      <c r="B6" s="7">
        <v>8.15</v>
      </c>
      <c r="C6" s="7">
        <v>1.649</v>
      </c>
      <c r="D6" s="7">
        <f>B6+C6</f>
        <v>9.799</v>
      </c>
    </row>
    <row r="7" spans="1:4" ht="12.75">
      <c r="A7" s="3" t="s">
        <v>131</v>
      </c>
      <c r="B7" s="7">
        <v>13.104</v>
      </c>
      <c r="C7" s="7">
        <v>2.081</v>
      </c>
      <c r="D7" s="7">
        <f aca="true" t="shared" si="0" ref="D7:D19">B7+C7</f>
        <v>15.184999999999999</v>
      </c>
    </row>
    <row r="8" spans="1:4" ht="12.75">
      <c r="A8" s="3" t="s">
        <v>132</v>
      </c>
      <c r="B8" s="7">
        <v>7.966</v>
      </c>
      <c r="C8" s="7">
        <v>1.432</v>
      </c>
      <c r="D8" s="7">
        <f t="shared" si="0"/>
        <v>9.398</v>
      </c>
    </row>
    <row r="9" spans="1:4" ht="12.75">
      <c r="A9" s="3" t="s">
        <v>133</v>
      </c>
      <c r="B9" s="7">
        <v>6.107</v>
      </c>
      <c r="C9" s="7">
        <v>1.534</v>
      </c>
      <c r="D9" s="7">
        <f t="shared" si="0"/>
        <v>7.641</v>
      </c>
    </row>
    <row r="10" spans="1:4" ht="12.75">
      <c r="A10" s="84" t="s">
        <v>6</v>
      </c>
      <c r="B10" s="93"/>
      <c r="C10" s="93"/>
      <c r="D10" s="7"/>
    </row>
    <row r="11" spans="1:4" ht="12.75">
      <c r="A11" s="1" t="s">
        <v>130</v>
      </c>
      <c r="B11" s="7">
        <v>24.576</v>
      </c>
      <c r="C11" s="7">
        <v>4.288</v>
      </c>
      <c r="D11" s="7">
        <f t="shared" si="0"/>
        <v>28.864</v>
      </c>
    </row>
    <row r="12" spans="1:4" ht="12.75">
      <c r="A12" s="3" t="s">
        <v>131</v>
      </c>
      <c r="B12" s="7">
        <v>39.122</v>
      </c>
      <c r="C12" s="7">
        <v>5.115</v>
      </c>
      <c r="D12" s="7">
        <f t="shared" si="0"/>
        <v>44.237</v>
      </c>
    </row>
    <row r="13" spans="1:4" ht="12.75">
      <c r="A13" s="3" t="s">
        <v>132</v>
      </c>
      <c r="B13" s="7">
        <v>18.631</v>
      </c>
      <c r="C13" s="7">
        <v>2.487</v>
      </c>
      <c r="D13" s="7">
        <f t="shared" si="0"/>
        <v>21.118000000000002</v>
      </c>
    </row>
    <row r="14" spans="1:4" ht="12.75">
      <c r="A14" s="3" t="s">
        <v>133</v>
      </c>
      <c r="B14" s="7">
        <v>9.092</v>
      </c>
      <c r="C14" s="7">
        <v>1.518</v>
      </c>
      <c r="D14" s="7">
        <f t="shared" si="0"/>
        <v>10.610000000000001</v>
      </c>
    </row>
    <row r="15" spans="1:4" ht="12.75">
      <c r="A15" s="106" t="s">
        <v>7</v>
      </c>
      <c r="B15" s="93"/>
      <c r="C15" s="102"/>
      <c r="D15" s="7"/>
    </row>
    <row r="16" spans="1:4" ht="12.75">
      <c r="A16" s="1" t="s">
        <v>130</v>
      </c>
      <c r="B16" s="7">
        <v>43.566</v>
      </c>
      <c r="C16" s="7">
        <v>12.626</v>
      </c>
      <c r="D16" s="7">
        <f t="shared" si="0"/>
        <v>56.192</v>
      </c>
    </row>
    <row r="17" spans="1:4" ht="12.75">
      <c r="A17" s="3" t="s">
        <v>131</v>
      </c>
      <c r="B17" s="7">
        <v>95.744</v>
      </c>
      <c r="C17" s="7">
        <v>15.743</v>
      </c>
      <c r="D17" s="7">
        <f t="shared" si="0"/>
        <v>111.487</v>
      </c>
    </row>
    <row r="18" spans="1:4" ht="12.75">
      <c r="A18" s="3" t="s">
        <v>132</v>
      </c>
      <c r="B18" s="7">
        <v>35.776</v>
      </c>
      <c r="C18" s="7">
        <v>4.826</v>
      </c>
      <c r="D18" s="7">
        <f t="shared" si="0"/>
        <v>40.602000000000004</v>
      </c>
    </row>
    <row r="19" spans="1:4" ht="12.75">
      <c r="A19" s="3" t="s">
        <v>133</v>
      </c>
      <c r="B19" s="125">
        <v>8.971</v>
      </c>
      <c r="C19" s="125">
        <v>1.447</v>
      </c>
      <c r="D19" s="7">
        <f t="shared" si="0"/>
        <v>10.418</v>
      </c>
    </row>
    <row r="20" spans="1:4" ht="12.75">
      <c r="A20" s="106" t="s">
        <v>122</v>
      </c>
      <c r="B20" s="93"/>
      <c r="C20" s="102"/>
      <c r="D20" s="7"/>
    </row>
    <row r="21" spans="1:4" ht="12.75">
      <c r="A21" s="1" t="s">
        <v>130</v>
      </c>
      <c r="B21" s="7">
        <f>B6+B11+B16</f>
        <v>76.292</v>
      </c>
      <c r="C21" s="7">
        <f>C6+C11+C16</f>
        <v>18.563</v>
      </c>
      <c r="D21" s="7">
        <f>D6+D11+D16</f>
        <v>94.85499999999999</v>
      </c>
    </row>
    <row r="22" spans="1:4" ht="12.75">
      <c r="A22" s="3" t="s">
        <v>131</v>
      </c>
      <c r="B22" s="7">
        <f aca="true" t="shared" si="1" ref="B22:D23">B7+B12+B17</f>
        <v>147.97</v>
      </c>
      <c r="C22" s="7">
        <f t="shared" si="1"/>
        <v>22.939</v>
      </c>
      <c r="D22" s="7">
        <f t="shared" si="1"/>
        <v>170.909</v>
      </c>
    </row>
    <row r="23" spans="1:4" ht="12.75">
      <c r="A23" s="3" t="s">
        <v>132</v>
      </c>
      <c r="B23" s="7">
        <f t="shared" si="1"/>
        <v>62.373000000000005</v>
      </c>
      <c r="C23" s="7">
        <f t="shared" si="1"/>
        <v>8.745</v>
      </c>
      <c r="D23" s="7">
        <f t="shared" si="1"/>
        <v>71.11800000000001</v>
      </c>
    </row>
    <row r="24" spans="1:4" ht="12.75">
      <c r="A24" s="3" t="s">
        <v>133</v>
      </c>
      <c r="B24" s="126">
        <f>B9+B14+B19</f>
        <v>24.17</v>
      </c>
      <c r="C24" s="126">
        <f>C9+C14+C19</f>
        <v>4.4990000000000006</v>
      </c>
      <c r="D24" s="126">
        <f>D9+D14+D19</f>
        <v>28.669</v>
      </c>
    </row>
    <row r="25" spans="1:4" ht="24" customHeight="1">
      <c r="A25" s="78"/>
      <c r="B25" s="44"/>
      <c r="C25" s="44"/>
      <c r="D25" s="44"/>
    </row>
    <row r="26" spans="1:4" ht="15.75" customHeight="1">
      <c r="A26" s="131" t="s">
        <v>152</v>
      </c>
      <c r="B26" s="132"/>
      <c r="C26" s="132"/>
      <c r="D26" s="132"/>
    </row>
  </sheetData>
  <sheetProtection/>
  <mergeCells count="2">
    <mergeCell ref="A1:E1"/>
    <mergeCell ref="A3:E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M56"/>
  <sheetViews>
    <sheetView zoomScalePageLayoutView="0" workbookViewId="0" topLeftCell="A1">
      <selection activeCell="M2" sqref="M2"/>
    </sheetView>
  </sheetViews>
  <sheetFormatPr defaultColWidth="9.140625" defaultRowHeight="12.75"/>
  <cols>
    <col min="1" max="1" width="20.00390625" style="0" customWidth="1"/>
    <col min="2" max="2" width="6.57421875" style="0" customWidth="1"/>
    <col min="3" max="3" width="7.28125" style="0" customWidth="1"/>
    <col min="4" max="4" width="7.140625" style="0" customWidth="1"/>
    <col min="5" max="6" width="6.8515625" style="0" customWidth="1"/>
    <col min="7" max="7" width="1.7109375" style="0" customWidth="1"/>
    <col min="8" max="8" width="7.140625" style="0" customWidth="1"/>
    <col min="9" max="9" width="7.7109375" style="0" customWidth="1"/>
    <col min="10" max="10" width="7.140625" style="0" customWidth="1"/>
    <col min="11" max="11" width="6.7109375" style="0" customWidth="1"/>
    <col min="12" max="12" width="7.00390625" style="0" customWidth="1"/>
  </cols>
  <sheetData>
    <row r="1" spans="1:13" ht="27" customHeight="1">
      <c r="A1" s="231" t="s">
        <v>221</v>
      </c>
      <c r="B1" s="232"/>
      <c r="C1" s="232"/>
      <c r="D1" s="232"/>
      <c r="E1" s="232"/>
      <c r="F1" s="232"/>
      <c r="G1" s="232"/>
      <c r="H1" s="232"/>
      <c r="I1" s="232"/>
      <c r="J1" s="232"/>
      <c r="K1" s="232"/>
      <c r="L1" s="232"/>
      <c r="M1" s="16"/>
    </row>
    <row r="2" spans="1:13" ht="7.5" customHeight="1">
      <c r="A2" s="72"/>
      <c r="B2" s="73"/>
      <c r="C2" s="73"/>
      <c r="D2" s="73"/>
      <c r="E2" s="73"/>
      <c r="F2" s="73"/>
      <c r="G2" s="73"/>
      <c r="H2" s="73"/>
      <c r="I2" s="73"/>
      <c r="J2" s="73"/>
      <c r="K2" s="73"/>
      <c r="L2" s="73"/>
      <c r="M2" s="16"/>
    </row>
    <row r="3" spans="1:13" ht="27" customHeight="1">
      <c r="A3" s="236" t="s">
        <v>161</v>
      </c>
      <c r="B3" s="236"/>
      <c r="C3" s="236"/>
      <c r="D3" s="236"/>
      <c r="E3" s="236"/>
      <c r="F3" s="236"/>
      <c r="G3" s="236"/>
      <c r="H3" s="236"/>
      <c r="I3" s="236"/>
      <c r="J3" s="236"/>
      <c r="K3" s="236"/>
      <c r="L3" s="236"/>
      <c r="M3" s="17"/>
    </row>
    <row r="4" spans="1:12" ht="18.75" customHeight="1">
      <c r="A4" s="25" t="s">
        <v>97</v>
      </c>
      <c r="B4" s="75" t="s">
        <v>13</v>
      </c>
      <c r="C4" s="75"/>
      <c r="D4" s="76"/>
      <c r="E4" s="75"/>
      <c r="F4" s="75"/>
      <c r="G4" s="25"/>
      <c r="H4" s="75" t="s">
        <v>15</v>
      </c>
      <c r="I4" s="75"/>
      <c r="J4" s="75"/>
      <c r="K4" s="75"/>
      <c r="L4" s="75"/>
    </row>
    <row r="5" spans="1:12" ht="24" customHeight="1">
      <c r="A5" s="38" t="s">
        <v>98</v>
      </c>
      <c r="B5" s="46" t="s">
        <v>29</v>
      </c>
      <c r="C5" s="46" t="s">
        <v>118</v>
      </c>
      <c r="D5" s="46" t="s">
        <v>31</v>
      </c>
      <c r="E5" s="46" t="s">
        <v>30</v>
      </c>
      <c r="F5" s="46" t="s">
        <v>45</v>
      </c>
      <c r="G5" s="46"/>
      <c r="H5" s="46" t="s">
        <v>29</v>
      </c>
      <c r="I5" s="46" t="s">
        <v>118</v>
      </c>
      <c r="J5" s="46" t="s">
        <v>31</v>
      </c>
      <c r="K5" s="46" t="s">
        <v>30</v>
      </c>
      <c r="L5" s="46" t="s">
        <v>45</v>
      </c>
    </row>
    <row r="6" spans="1:12" ht="18.75" customHeight="1">
      <c r="A6" s="50" t="s">
        <v>141</v>
      </c>
      <c r="B6" s="108">
        <v>218028</v>
      </c>
      <c r="C6" s="108">
        <v>59000</v>
      </c>
      <c r="D6" s="108">
        <v>145633</v>
      </c>
      <c r="E6" s="108">
        <v>4473</v>
      </c>
      <c r="F6" s="108">
        <v>12464</v>
      </c>
      <c r="G6" s="111"/>
      <c r="H6" s="108">
        <v>135552</v>
      </c>
      <c r="I6" s="108">
        <v>11612</v>
      </c>
      <c r="J6" s="108">
        <v>92411</v>
      </c>
      <c r="K6" s="108">
        <v>2200</v>
      </c>
      <c r="L6" s="108">
        <v>7285</v>
      </c>
    </row>
    <row r="7" spans="1:12" ht="18.75" customHeight="1">
      <c r="A7" s="29" t="s">
        <v>5</v>
      </c>
      <c r="B7" s="110">
        <f>B8+B9</f>
        <v>15908</v>
      </c>
      <c r="C7" s="110">
        <f>C8+C9</f>
        <v>9953</v>
      </c>
      <c r="D7" s="110">
        <f>D8+D9</f>
        <v>4738</v>
      </c>
      <c r="E7" s="110">
        <f>E8+E9</f>
        <v>15</v>
      </c>
      <c r="F7" s="110">
        <f>F8+F9</f>
        <v>158</v>
      </c>
      <c r="G7" s="110"/>
      <c r="H7" s="110">
        <f>H8+H9</f>
        <v>6059</v>
      </c>
      <c r="I7" s="110">
        <f>I8+I9</f>
        <v>2055</v>
      </c>
      <c r="J7" s="110">
        <f>J8+J9</f>
        <v>2639</v>
      </c>
      <c r="K7" s="110">
        <f>K8+K9</f>
        <v>23</v>
      </c>
      <c r="L7" s="110">
        <f>L8+L9</f>
        <v>123</v>
      </c>
    </row>
    <row r="8" spans="1:12" ht="12.75">
      <c r="A8" s="36" t="s">
        <v>23</v>
      </c>
      <c r="B8" s="41">
        <v>1813</v>
      </c>
      <c r="C8" s="41">
        <v>1296</v>
      </c>
      <c r="D8" s="41">
        <v>418</v>
      </c>
      <c r="E8" s="41">
        <v>5</v>
      </c>
      <c r="F8" s="41">
        <v>9</v>
      </c>
      <c r="G8" s="59"/>
      <c r="H8" s="41">
        <v>587</v>
      </c>
      <c r="I8" s="41">
        <v>187</v>
      </c>
      <c r="J8" s="41">
        <v>320</v>
      </c>
      <c r="K8" s="40">
        <v>5</v>
      </c>
      <c r="L8" s="41">
        <v>9</v>
      </c>
    </row>
    <row r="9" spans="1:12" ht="12.75">
      <c r="A9" s="36" t="s">
        <v>24</v>
      </c>
      <c r="B9" s="41">
        <v>14095</v>
      </c>
      <c r="C9" s="41">
        <v>8657</v>
      </c>
      <c r="D9" s="41">
        <v>4320</v>
      </c>
      <c r="E9" s="41">
        <v>10</v>
      </c>
      <c r="F9" s="41">
        <v>149</v>
      </c>
      <c r="G9" s="59"/>
      <c r="H9" s="41">
        <v>5472</v>
      </c>
      <c r="I9" s="41">
        <v>1868</v>
      </c>
      <c r="J9" s="41">
        <v>2319</v>
      </c>
      <c r="K9" s="41">
        <v>18</v>
      </c>
      <c r="L9" s="41">
        <v>114</v>
      </c>
    </row>
    <row r="10" spans="1:12" ht="16.5" customHeight="1">
      <c r="A10" s="69" t="s">
        <v>6</v>
      </c>
      <c r="B10" s="66">
        <f>B11+B12+B13+B14+B15</f>
        <v>53009</v>
      </c>
      <c r="C10" s="66">
        <f>C11+C12+C13+C14+C15</f>
        <v>22441</v>
      </c>
      <c r="D10" s="66">
        <f>D11+D12+D13+D14+D15</f>
        <v>28416</v>
      </c>
      <c r="E10" s="66">
        <f>SUM(E11:E15)</f>
        <v>1042</v>
      </c>
      <c r="F10" s="66">
        <f>SUM(F11:F15)</f>
        <v>2512</v>
      </c>
      <c r="G10" s="66"/>
      <c r="H10" s="66">
        <f>H11+H12+H13+H14+H15</f>
        <v>28607</v>
      </c>
      <c r="I10" s="66">
        <f>I11+I12+I13+I14+I15</f>
        <v>3865</v>
      </c>
      <c r="J10" s="66">
        <f>J11+J12+J13+J14+J15</f>
        <v>16299</v>
      </c>
      <c r="K10" s="66">
        <f>K11+K12+K13+K14+K15</f>
        <v>630</v>
      </c>
      <c r="L10" s="66">
        <f>SUM(L11:L15)</f>
        <v>1599</v>
      </c>
    </row>
    <row r="11" spans="1:12" ht="12.75">
      <c r="A11" s="34" t="s">
        <v>26</v>
      </c>
      <c r="B11" s="41">
        <v>1993</v>
      </c>
      <c r="C11" s="41">
        <v>154</v>
      </c>
      <c r="D11" s="41">
        <v>512</v>
      </c>
      <c r="E11" s="183" t="s">
        <v>135</v>
      </c>
      <c r="F11" s="40">
        <v>4</v>
      </c>
      <c r="G11" s="85"/>
      <c r="H11" s="41">
        <v>2495</v>
      </c>
      <c r="I11" s="41">
        <v>32</v>
      </c>
      <c r="J11" s="41">
        <v>603</v>
      </c>
      <c r="K11" s="41">
        <v>3</v>
      </c>
      <c r="L11" s="40">
        <v>3</v>
      </c>
    </row>
    <row r="12" spans="1:12" ht="12.75">
      <c r="A12" s="34" t="s">
        <v>107</v>
      </c>
      <c r="B12" s="41">
        <v>1395</v>
      </c>
      <c r="C12" s="41">
        <v>148</v>
      </c>
      <c r="D12" s="41">
        <v>1104</v>
      </c>
      <c r="E12" s="41">
        <v>745</v>
      </c>
      <c r="F12" s="41">
        <v>103</v>
      </c>
      <c r="G12" s="59"/>
      <c r="H12" s="41">
        <v>727</v>
      </c>
      <c r="I12" s="41">
        <v>36</v>
      </c>
      <c r="J12" s="41">
        <v>606</v>
      </c>
      <c r="K12" s="41">
        <v>432</v>
      </c>
      <c r="L12" s="41">
        <v>64</v>
      </c>
    </row>
    <row r="13" spans="1:12" ht="12.75">
      <c r="A13" s="34" t="s">
        <v>23</v>
      </c>
      <c r="B13" s="41">
        <v>7777</v>
      </c>
      <c r="C13" s="41">
        <v>1955</v>
      </c>
      <c r="D13" s="41">
        <v>4928</v>
      </c>
      <c r="E13" s="41">
        <v>165</v>
      </c>
      <c r="F13" s="41">
        <v>289</v>
      </c>
      <c r="G13" s="59"/>
      <c r="H13" s="41">
        <v>4675</v>
      </c>
      <c r="I13" s="41">
        <v>337</v>
      </c>
      <c r="J13" s="41">
        <v>3260</v>
      </c>
      <c r="K13" s="41">
        <v>71</v>
      </c>
      <c r="L13" s="41">
        <v>153</v>
      </c>
    </row>
    <row r="14" spans="1:12" ht="12.75">
      <c r="A14" s="34" t="s">
        <v>24</v>
      </c>
      <c r="B14" s="41">
        <v>40504</v>
      </c>
      <c r="C14" s="41">
        <v>20103</v>
      </c>
      <c r="D14" s="41">
        <v>21162</v>
      </c>
      <c r="E14" s="41">
        <v>132</v>
      </c>
      <c r="F14" s="41">
        <v>2087</v>
      </c>
      <c r="G14" s="59"/>
      <c r="H14" s="41">
        <v>18776</v>
      </c>
      <c r="I14" s="41">
        <v>3408</v>
      </c>
      <c r="J14" s="41">
        <v>10782</v>
      </c>
      <c r="K14" s="41">
        <v>118</v>
      </c>
      <c r="L14" s="41">
        <v>1324</v>
      </c>
    </row>
    <row r="15" spans="1:12" ht="12.75">
      <c r="A15" s="34" t="s">
        <v>44</v>
      </c>
      <c r="B15" s="41">
        <v>1340</v>
      </c>
      <c r="C15" s="41">
        <v>81</v>
      </c>
      <c r="D15" s="41">
        <v>710</v>
      </c>
      <c r="E15" s="183" t="s">
        <v>135</v>
      </c>
      <c r="F15" s="41">
        <v>29</v>
      </c>
      <c r="G15" s="59"/>
      <c r="H15" s="41">
        <v>1934</v>
      </c>
      <c r="I15" s="41">
        <v>52</v>
      </c>
      <c r="J15" s="41">
        <v>1048</v>
      </c>
      <c r="K15" s="183">
        <v>6</v>
      </c>
      <c r="L15" s="41">
        <v>55</v>
      </c>
    </row>
    <row r="16" spans="1:12" ht="16.5" customHeight="1">
      <c r="A16" s="30" t="s">
        <v>7</v>
      </c>
      <c r="B16" s="66">
        <f>SUM(B17:B21)</f>
        <v>162736</v>
      </c>
      <c r="C16" s="66">
        <f>SUM(C17:C21)</f>
        <v>32919</v>
      </c>
      <c r="D16" s="66">
        <f>SUM(D17:D21)</f>
        <v>118389</v>
      </c>
      <c r="E16" s="66">
        <f>SUM(E17:E21)</f>
        <v>3472</v>
      </c>
      <c r="F16" s="66">
        <f>SUM(F17:F21)</f>
        <v>10151</v>
      </c>
      <c r="G16" s="66"/>
      <c r="H16" s="66">
        <f>SUM(H17:H21)</f>
        <v>106432</v>
      </c>
      <c r="I16" s="66">
        <f>SUM(I17:I21)</f>
        <v>6852</v>
      </c>
      <c r="J16" s="66">
        <f>SUM(J17:J21)</f>
        <v>76510</v>
      </c>
      <c r="K16" s="66">
        <f>SUM(K17:K21)</f>
        <v>1591</v>
      </c>
      <c r="L16" s="66">
        <f>SUM(L17:L21)</f>
        <v>5780</v>
      </c>
    </row>
    <row r="17" spans="1:12" ht="12.75" customHeight="1">
      <c r="A17" s="34" t="s">
        <v>142</v>
      </c>
      <c r="B17" s="41">
        <v>145981</v>
      </c>
      <c r="C17" s="41">
        <v>28082</v>
      </c>
      <c r="D17" s="41">
        <v>105692</v>
      </c>
      <c r="E17" s="41">
        <v>2387</v>
      </c>
      <c r="F17" s="41">
        <v>7816</v>
      </c>
      <c r="G17" s="59"/>
      <c r="H17" s="41">
        <v>92610</v>
      </c>
      <c r="I17" s="41">
        <v>5170</v>
      </c>
      <c r="J17" s="41">
        <v>66485</v>
      </c>
      <c r="K17" s="41">
        <v>770</v>
      </c>
      <c r="L17" s="41">
        <v>3829</v>
      </c>
    </row>
    <row r="18" spans="1:12" ht="12.75" customHeight="1">
      <c r="A18" s="34" t="s">
        <v>27</v>
      </c>
      <c r="B18" s="41">
        <v>13199</v>
      </c>
      <c r="C18" s="41">
        <v>4154</v>
      </c>
      <c r="D18" s="41">
        <v>9943</v>
      </c>
      <c r="E18" s="41">
        <v>495</v>
      </c>
      <c r="F18" s="41">
        <v>1931</v>
      </c>
      <c r="G18" s="59"/>
      <c r="H18" s="41">
        <v>10145</v>
      </c>
      <c r="I18" s="41">
        <v>1192</v>
      </c>
      <c r="J18" s="41">
        <v>7194</v>
      </c>
      <c r="K18" s="41">
        <v>231</v>
      </c>
      <c r="L18" s="41">
        <v>1379</v>
      </c>
    </row>
    <row r="19" spans="1:12" ht="12.75" customHeight="1">
      <c r="A19" s="34" t="s">
        <v>23</v>
      </c>
      <c r="B19" s="41">
        <v>1739</v>
      </c>
      <c r="C19" s="41">
        <v>352</v>
      </c>
      <c r="D19" s="41">
        <v>1326</v>
      </c>
      <c r="E19" s="41">
        <v>54</v>
      </c>
      <c r="F19" s="41">
        <v>171</v>
      </c>
      <c r="G19" s="59"/>
      <c r="H19" s="41">
        <v>933</v>
      </c>
      <c r="I19" s="41">
        <v>80</v>
      </c>
      <c r="J19" s="41">
        <v>711</v>
      </c>
      <c r="K19" s="41">
        <v>33</v>
      </c>
      <c r="L19" s="41">
        <v>74</v>
      </c>
    </row>
    <row r="20" spans="1:12" ht="12.75" customHeight="1">
      <c r="A20" s="34" t="s">
        <v>107</v>
      </c>
      <c r="B20" s="41">
        <v>516</v>
      </c>
      <c r="C20" s="41">
        <v>42</v>
      </c>
      <c r="D20" s="41">
        <v>430</v>
      </c>
      <c r="E20" s="41">
        <v>306</v>
      </c>
      <c r="F20" s="41">
        <v>26</v>
      </c>
      <c r="G20" s="59"/>
      <c r="H20" s="41">
        <v>401</v>
      </c>
      <c r="I20" s="41">
        <v>19</v>
      </c>
      <c r="J20" s="41">
        <v>343</v>
      </c>
      <c r="K20" s="41">
        <v>261</v>
      </c>
      <c r="L20" s="41">
        <v>46</v>
      </c>
    </row>
    <row r="21" spans="1:12" ht="12.75" customHeight="1">
      <c r="A21" s="35" t="s">
        <v>158</v>
      </c>
      <c r="B21" s="45">
        <v>1301</v>
      </c>
      <c r="C21" s="45">
        <v>289</v>
      </c>
      <c r="D21" s="45">
        <v>998</v>
      </c>
      <c r="E21" s="45">
        <v>230</v>
      </c>
      <c r="F21" s="45">
        <v>207</v>
      </c>
      <c r="G21" s="86"/>
      <c r="H21" s="45">
        <v>2343</v>
      </c>
      <c r="I21" s="45">
        <v>391</v>
      </c>
      <c r="J21" s="45">
        <v>1777</v>
      </c>
      <c r="K21" s="45">
        <v>296</v>
      </c>
      <c r="L21" s="45">
        <v>452</v>
      </c>
    </row>
    <row r="22" spans="1:12" ht="24" customHeight="1">
      <c r="A22" s="70"/>
      <c r="B22" s="44"/>
      <c r="C22" s="44"/>
      <c r="D22" s="44"/>
      <c r="E22" s="44"/>
      <c r="F22" s="44"/>
      <c r="G22" s="44"/>
      <c r="H22" s="44"/>
      <c r="I22" s="44"/>
      <c r="J22" s="44"/>
      <c r="K22" s="44"/>
      <c r="L22" s="44"/>
    </row>
    <row r="23" spans="1:12" ht="69.75" customHeight="1">
      <c r="A23" s="235" t="s">
        <v>159</v>
      </c>
      <c r="B23" s="235"/>
      <c r="C23" s="235"/>
      <c r="D23" s="235"/>
      <c r="E23" s="235"/>
      <c r="F23" s="235"/>
      <c r="G23" s="235"/>
      <c r="H23" s="235"/>
      <c r="I23" s="235"/>
      <c r="J23" s="235"/>
      <c r="K23" s="235"/>
      <c r="L23" s="235"/>
    </row>
    <row r="24" spans="1:12" ht="12.75" customHeight="1">
      <c r="A24" s="28"/>
      <c r="B24" s="28"/>
      <c r="C24" s="28"/>
      <c r="D24" s="28"/>
      <c r="E24" s="28"/>
      <c r="F24" s="28"/>
      <c r="G24" s="28"/>
      <c r="H24" s="28"/>
      <c r="I24" s="28"/>
      <c r="J24" s="28"/>
      <c r="K24" s="28"/>
      <c r="L24" s="28"/>
    </row>
    <row r="25" spans="1:12" ht="12.75" customHeight="1">
      <c r="A25" s="28"/>
      <c r="B25" s="28"/>
      <c r="C25" s="28"/>
      <c r="D25" s="28"/>
      <c r="E25" s="28"/>
      <c r="F25" s="28"/>
      <c r="G25" s="28"/>
      <c r="H25" s="28"/>
      <c r="I25" s="28"/>
      <c r="J25" s="28"/>
      <c r="K25" s="28"/>
      <c r="L25" s="28"/>
    </row>
    <row r="26" spans="1:12" ht="12.75">
      <c r="A26" s="24"/>
      <c r="B26" s="28"/>
      <c r="C26" s="28"/>
      <c r="D26" s="28"/>
      <c r="E26" s="28"/>
      <c r="F26" s="28"/>
      <c r="G26" s="28"/>
      <c r="H26" s="28"/>
      <c r="I26" s="28"/>
      <c r="J26" s="28"/>
      <c r="K26" s="28"/>
      <c r="L26" s="28"/>
    </row>
    <row r="27" spans="1:12" ht="12.75">
      <c r="A27" s="28"/>
      <c r="B27" s="28"/>
      <c r="C27" s="28"/>
      <c r="D27" s="28"/>
      <c r="E27" s="28"/>
      <c r="F27" s="28"/>
      <c r="G27" s="28"/>
      <c r="H27" s="28"/>
      <c r="I27" s="28"/>
      <c r="J27" s="28"/>
      <c r="K27" s="28"/>
      <c r="L27" s="28"/>
    </row>
    <row r="28" spans="1:12" ht="12.75">
      <c r="A28" s="28"/>
      <c r="B28" s="28"/>
      <c r="C28" s="28"/>
      <c r="D28" s="28"/>
      <c r="E28" s="28"/>
      <c r="F28" s="28"/>
      <c r="G28" s="28"/>
      <c r="H28" s="28"/>
      <c r="I28" s="28"/>
      <c r="J28" s="28"/>
      <c r="K28" s="28"/>
      <c r="L28" s="28"/>
    </row>
    <row r="29" spans="1:12" ht="12.75">
      <c r="A29" s="28"/>
      <c r="B29" s="28"/>
      <c r="C29" s="28"/>
      <c r="D29" s="28"/>
      <c r="E29" s="28"/>
      <c r="F29" s="28"/>
      <c r="G29" s="28"/>
      <c r="H29" s="28"/>
      <c r="I29" s="28"/>
      <c r="J29" s="28"/>
      <c r="K29" s="28"/>
      <c r="L29" s="28"/>
    </row>
    <row r="30" spans="1:12" ht="12.75">
      <c r="A30" s="28"/>
      <c r="B30" s="28"/>
      <c r="C30" s="28"/>
      <c r="D30" s="28"/>
      <c r="E30" s="28"/>
      <c r="F30" s="28"/>
      <c r="G30" s="28"/>
      <c r="H30" s="28"/>
      <c r="I30" s="28"/>
      <c r="J30" s="28"/>
      <c r="K30" s="28"/>
      <c r="L30" s="28"/>
    </row>
    <row r="31" spans="1:12" ht="12.75">
      <c r="A31" s="28"/>
      <c r="B31" s="28"/>
      <c r="C31" s="28"/>
      <c r="D31" s="28"/>
      <c r="E31" s="28"/>
      <c r="F31" s="28"/>
      <c r="G31" s="28"/>
      <c r="H31" s="28"/>
      <c r="I31" s="28"/>
      <c r="J31" s="28"/>
      <c r="K31" s="28"/>
      <c r="L31" s="28"/>
    </row>
    <row r="32" spans="1:12" ht="12.75">
      <c r="A32" s="28"/>
      <c r="B32" s="28"/>
      <c r="C32" s="28"/>
      <c r="D32" s="28"/>
      <c r="E32" s="28"/>
      <c r="F32" s="28"/>
      <c r="G32" s="28"/>
      <c r="H32" s="28"/>
      <c r="I32" s="28"/>
      <c r="J32" s="28"/>
      <c r="K32" s="28"/>
      <c r="L32" s="28"/>
    </row>
    <row r="33" spans="1:12" ht="12.75">
      <c r="A33" s="28"/>
      <c r="B33" s="28"/>
      <c r="C33" s="28"/>
      <c r="D33" s="28"/>
      <c r="E33" s="28"/>
      <c r="F33" s="28"/>
      <c r="G33" s="28"/>
      <c r="H33" s="28"/>
      <c r="I33" s="28"/>
      <c r="J33" s="28"/>
      <c r="K33" s="28"/>
      <c r="L33" s="28"/>
    </row>
    <row r="34" spans="1:12" ht="12.75">
      <c r="A34" s="30"/>
      <c r="B34" s="28"/>
      <c r="C34" s="28"/>
      <c r="D34" s="28"/>
      <c r="E34" s="28"/>
      <c r="F34" s="28"/>
      <c r="G34" s="28"/>
      <c r="H34" s="28"/>
      <c r="I34" s="28"/>
      <c r="J34" s="28"/>
      <c r="K34" s="28"/>
      <c r="L34" s="28"/>
    </row>
    <row r="35" spans="1:12" ht="12.75">
      <c r="A35" s="31"/>
      <c r="B35" s="28"/>
      <c r="C35" s="28"/>
      <c r="D35" s="28"/>
      <c r="E35" s="28"/>
      <c r="F35" s="28"/>
      <c r="G35" s="28"/>
      <c r="H35" s="28"/>
      <c r="I35" s="28"/>
      <c r="J35" s="28"/>
      <c r="K35" s="28"/>
      <c r="L35" s="28"/>
    </row>
    <row r="36" spans="1:12" ht="12.75">
      <c r="A36" s="31"/>
      <c r="B36" s="28"/>
      <c r="C36" s="28"/>
      <c r="D36" s="28"/>
      <c r="E36" s="28"/>
      <c r="F36" s="28"/>
      <c r="G36" s="28"/>
      <c r="H36" s="28"/>
      <c r="I36" s="28"/>
      <c r="J36" s="28"/>
      <c r="K36" s="28"/>
      <c r="L36" s="28"/>
    </row>
    <row r="37" spans="1:12" ht="12.75">
      <c r="A37" s="24"/>
      <c r="B37" s="28"/>
      <c r="C37" s="28"/>
      <c r="D37" s="28"/>
      <c r="E37" s="28"/>
      <c r="F37" s="28"/>
      <c r="G37" s="28"/>
      <c r="H37" s="28"/>
      <c r="I37" s="28"/>
      <c r="J37" s="28"/>
      <c r="K37" s="28"/>
      <c r="L37" s="28"/>
    </row>
    <row r="38" spans="1:12" ht="12.75">
      <c r="A38" s="28"/>
      <c r="B38" s="28"/>
      <c r="C38" s="28"/>
      <c r="D38" s="28"/>
      <c r="E38" s="28"/>
      <c r="F38" s="28"/>
      <c r="G38" s="28"/>
      <c r="H38" s="28"/>
      <c r="I38" s="28"/>
      <c r="J38" s="28"/>
      <c r="K38" s="28"/>
      <c r="L38" s="28"/>
    </row>
    <row r="39" spans="1:12" ht="12.75">
      <c r="A39" s="28"/>
      <c r="B39" s="28"/>
      <c r="C39" s="28"/>
      <c r="D39" s="28"/>
      <c r="E39" s="28"/>
      <c r="F39" s="28"/>
      <c r="G39" s="28"/>
      <c r="H39" s="28"/>
      <c r="I39" s="28"/>
      <c r="J39" s="28"/>
      <c r="K39" s="28"/>
      <c r="L39" s="28"/>
    </row>
    <row r="40" spans="1:12" ht="12.75">
      <c r="A40" s="28"/>
      <c r="B40" s="28"/>
      <c r="C40" s="28"/>
      <c r="D40" s="28"/>
      <c r="E40" s="28"/>
      <c r="F40" s="28"/>
      <c r="G40" s="28"/>
      <c r="H40" s="28"/>
      <c r="I40" s="28"/>
      <c r="J40" s="28"/>
      <c r="K40" s="28"/>
      <c r="L40" s="28"/>
    </row>
    <row r="41" spans="1:12" ht="12.75">
      <c r="A41" s="28"/>
      <c r="B41" s="28"/>
      <c r="C41" s="28"/>
      <c r="D41" s="28"/>
      <c r="E41" s="28"/>
      <c r="F41" s="28"/>
      <c r="G41" s="28"/>
      <c r="H41" s="28"/>
      <c r="I41" s="28"/>
      <c r="J41" s="28"/>
      <c r="K41" s="28"/>
      <c r="L41" s="28"/>
    </row>
    <row r="42" spans="1:12" ht="12.75">
      <c r="A42" s="28"/>
      <c r="B42" s="28"/>
      <c r="C42" s="28"/>
      <c r="D42" s="28"/>
      <c r="E42" s="28"/>
      <c r="F42" s="28"/>
      <c r="G42" s="28"/>
      <c r="H42" s="28"/>
      <c r="I42" s="28"/>
      <c r="J42" s="28"/>
      <c r="K42" s="28"/>
      <c r="L42" s="28"/>
    </row>
    <row r="43" spans="1:12" ht="12.75">
      <c r="A43" s="29"/>
      <c r="B43" s="28"/>
      <c r="C43" s="28"/>
      <c r="D43" s="28"/>
      <c r="E43" s="28"/>
      <c r="F43" s="28"/>
      <c r="G43" s="28"/>
      <c r="H43" s="28"/>
      <c r="I43" s="28"/>
      <c r="J43" s="28"/>
      <c r="K43" s="28"/>
      <c r="L43" s="28"/>
    </row>
    <row r="44" spans="1:12" ht="12.75">
      <c r="A44" s="47"/>
      <c r="B44" s="39"/>
      <c r="C44" s="39"/>
      <c r="D44" s="39"/>
      <c r="E44" s="39"/>
      <c r="F44" s="39"/>
      <c r="G44" s="39"/>
      <c r="H44" s="39"/>
      <c r="I44" s="39"/>
      <c r="J44" s="39"/>
      <c r="K44" s="39"/>
      <c r="L44" s="39"/>
    </row>
    <row r="45" spans="1:12" ht="15" customHeight="1">
      <c r="A45" s="24"/>
      <c r="B45" s="28"/>
      <c r="C45" s="28"/>
      <c r="D45" s="28"/>
      <c r="E45" s="28"/>
      <c r="F45" s="28"/>
      <c r="G45" s="28"/>
      <c r="H45" s="28"/>
      <c r="I45" s="28"/>
      <c r="J45" s="28"/>
      <c r="K45" s="28"/>
      <c r="L45" s="28"/>
    </row>
    <row r="46" spans="1:12" ht="12.75">
      <c r="A46" s="28"/>
      <c r="B46" s="28"/>
      <c r="C46" s="28"/>
      <c r="D46" s="28"/>
      <c r="E46" s="28"/>
      <c r="F46" s="28"/>
      <c r="G46" s="28"/>
      <c r="H46" s="28"/>
      <c r="I46" s="28"/>
      <c r="J46" s="28"/>
      <c r="K46" s="28"/>
      <c r="L46" s="28"/>
    </row>
    <row r="47" spans="1:12" ht="12.75">
      <c r="A47" s="28"/>
      <c r="B47" s="28"/>
      <c r="C47" s="28"/>
      <c r="D47" s="28"/>
      <c r="E47" s="28"/>
      <c r="F47" s="28"/>
      <c r="G47" s="28"/>
      <c r="H47" s="28"/>
      <c r="I47" s="28"/>
      <c r="J47" s="28"/>
      <c r="K47" s="28"/>
      <c r="L47" s="28"/>
    </row>
    <row r="48" spans="1:12" ht="12.75">
      <c r="A48" s="28"/>
      <c r="B48" s="28"/>
      <c r="C48" s="28"/>
      <c r="D48" s="28"/>
      <c r="E48" s="28"/>
      <c r="F48" s="28"/>
      <c r="G48" s="28"/>
      <c r="H48" s="28"/>
      <c r="I48" s="28"/>
      <c r="J48" s="28"/>
      <c r="K48" s="28"/>
      <c r="L48" s="28"/>
    </row>
    <row r="49" spans="1:12" ht="12.75">
      <c r="A49" s="28"/>
      <c r="B49" s="28"/>
      <c r="C49" s="28"/>
      <c r="D49" s="28"/>
      <c r="E49" s="28"/>
      <c r="F49" s="28"/>
      <c r="G49" s="28"/>
      <c r="H49" s="28"/>
      <c r="I49" s="28"/>
      <c r="J49" s="28"/>
      <c r="K49" s="28"/>
      <c r="L49" s="28"/>
    </row>
    <row r="50" spans="1:12" ht="12.75">
      <c r="A50" s="28"/>
      <c r="B50" s="28"/>
      <c r="C50" s="28"/>
      <c r="D50" s="28"/>
      <c r="E50" s="28"/>
      <c r="F50" s="28"/>
      <c r="G50" s="28"/>
      <c r="H50" s="28"/>
      <c r="I50" s="28"/>
      <c r="J50" s="28"/>
      <c r="K50" s="28"/>
      <c r="L50" s="28"/>
    </row>
    <row r="51" spans="1:12" ht="12.75">
      <c r="A51" s="28"/>
      <c r="B51" s="28"/>
      <c r="C51" s="28"/>
      <c r="D51" s="28"/>
      <c r="E51" s="28"/>
      <c r="F51" s="28"/>
      <c r="G51" s="28"/>
      <c r="H51" s="28"/>
      <c r="I51" s="28"/>
      <c r="J51" s="28"/>
      <c r="K51" s="28"/>
      <c r="L51" s="28"/>
    </row>
    <row r="52" spans="1:12" ht="12.75">
      <c r="A52" s="28"/>
      <c r="B52" s="28"/>
      <c r="C52" s="28"/>
      <c r="D52" s="28"/>
      <c r="E52" s="28"/>
      <c r="F52" s="28"/>
      <c r="G52" s="28"/>
      <c r="H52" s="28"/>
      <c r="I52" s="28"/>
      <c r="J52" s="28"/>
      <c r="K52" s="28"/>
      <c r="L52" s="28"/>
    </row>
    <row r="53" spans="1:12" ht="12.75">
      <c r="A53" s="28"/>
      <c r="B53" s="28"/>
      <c r="C53" s="28"/>
      <c r="D53" s="28"/>
      <c r="E53" s="28"/>
      <c r="F53" s="28"/>
      <c r="G53" s="28"/>
      <c r="H53" s="28"/>
      <c r="I53" s="28"/>
      <c r="J53" s="28"/>
      <c r="K53" s="28"/>
      <c r="L53" s="28"/>
    </row>
    <row r="54" spans="1:12" ht="12.75">
      <c r="A54" s="28"/>
      <c r="B54" s="28"/>
      <c r="C54" s="28"/>
      <c r="D54" s="28"/>
      <c r="E54" s="28"/>
      <c r="F54" s="28"/>
      <c r="G54" s="28"/>
      <c r="H54" s="28"/>
      <c r="I54" s="28"/>
      <c r="J54" s="28"/>
      <c r="K54" s="28"/>
      <c r="L54" s="28"/>
    </row>
    <row r="55" spans="1:12" ht="12.75">
      <c r="A55" s="28"/>
      <c r="B55" s="28"/>
      <c r="C55" s="28"/>
      <c r="D55" s="28"/>
      <c r="E55" s="28"/>
      <c r="F55" s="28"/>
      <c r="G55" s="28"/>
      <c r="H55" s="28"/>
      <c r="I55" s="28"/>
      <c r="J55" s="28"/>
      <c r="K55" s="28"/>
      <c r="L55" s="28"/>
    </row>
    <row r="56" spans="1:12" ht="12.75">
      <c r="A56" s="28"/>
      <c r="B56" s="28"/>
      <c r="C56" s="28"/>
      <c r="D56" s="28"/>
      <c r="E56" s="28"/>
      <c r="F56" s="28"/>
      <c r="G56" s="28"/>
      <c r="H56" s="28"/>
      <c r="I56" s="28"/>
      <c r="J56" s="28"/>
      <c r="K56" s="28"/>
      <c r="L56" s="28"/>
    </row>
  </sheetData>
  <sheetProtection/>
  <mergeCells count="3">
    <mergeCell ref="A1:L1"/>
    <mergeCell ref="A3:L3"/>
    <mergeCell ref="A23:L2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L45"/>
  <sheetViews>
    <sheetView zoomScalePageLayoutView="0" workbookViewId="0" topLeftCell="A1">
      <selection activeCell="M2" sqref="M2"/>
    </sheetView>
  </sheetViews>
  <sheetFormatPr defaultColWidth="9.140625" defaultRowHeight="12.75"/>
  <cols>
    <col min="1" max="1" width="21.8515625" style="0" customWidth="1"/>
    <col min="2" max="2" width="6.8515625" style="0" customWidth="1"/>
    <col min="3" max="3" width="6.57421875" style="0" customWidth="1"/>
    <col min="4" max="6" width="7.28125" style="0" customWidth="1"/>
    <col min="7" max="7" width="1.7109375" style="0" customWidth="1"/>
    <col min="8" max="8" width="6.7109375" style="0" customWidth="1"/>
    <col min="9" max="9" width="7.28125" style="0" customWidth="1"/>
    <col min="10" max="10" width="7.140625" style="0" customWidth="1"/>
    <col min="11" max="11" width="7.28125" style="0" customWidth="1"/>
    <col min="12" max="12" width="6.28125" style="0" customWidth="1"/>
  </cols>
  <sheetData>
    <row r="1" spans="1:12" ht="27" customHeight="1">
      <c r="A1" s="231" t="s">
        <v>222</v>
      </c>
      <c r="B1" s="232"/>
      <c r="C1" s="232"/>
      <c r="D1" s="232"/>
      <c r="E1" s="232"/>
      <c r="F1" s="232"/>
      <c r="G1" s="232"/>
      <c r="H1" s="232"/>
      <c r="I1" s="232"/>
      <c r="J1" s="232"/>
      <c r="K1" s="232"/>
      <c r="L1" s="232"/>
    </row>
    <row r="2" spans="1:12" ht="4.5" customHeight="1">
      <c r="A2" s="72"/>
      <c r="B2" s="73"/>
      <c r="C2" s="73"/>
      <c r="D2" s="73"/>
      <c r="E2" s="73"/>
      <c r="F2" s="73"/>
      <c r="G2" s="73"/>
      <c r="H2" s="73"/>
      <c r="I2" s="73"/>
      <c r="J2" s="73"/>
      <c r="K2" s="73"/>
      <c r="L2" s="73"/>
    </row>
    <row r="3" spans="1:12" ht="27" customHeight="1">
      <c r="A3" s="234" t="s">
        <v>162</v>
      </c>
      <c r="B3" s="234"/>
      <c r="C3" s="234"/>
      <c r="D3" s="234"/>
      <c r="E3" s="234"/>
      <c r="F3" s="234"/>
      <c r="G3" s="234"/>
      <c r="H3" s="234"/>
      <c r="I3" s="234"/>
      <c r="J3" s="234"/>
      <c r="K3" s="234"/>
      <c r="L3" s="234"/>
    </row>
    <row r="4" spans="1:12" ht="15.75" customHeight="1">
      <c r="A4" s="71" t="s">
        <v>97</v>
      </c>
      <c r="B4" s="75" t="s">
        <v>13</v>
      </c>
      <c r="C4" s="75"/>
      <c r="D4" s="76"/>
      <c r="E4" s="75"/>
      <c r="F4" s="75"/>
      <c r="G4" s="71"/>
      <c r="H4" s="75" t="s">
        <v>15</v>
      </c>
      <c r="I4" s="75"/>
      <c r="J4" s="75"/>
      <c r="K4" s="75"/>
      <c r="L4" s="75"/>
    </row>
    <row r="5" spans="1:12" ht="24.75" customHeight="1">
      <c r="A5" s="38" t="s">
        <v>99</v>
      </c>
      <c r="B5" s="46" t="s">
        <v>29</v>
      </c>
      <c r="C5" s="46" t="s">
        <v>118</v>
      </c>
      <c r="D5" s="46" t="s">
        <v>31</v>
      </c>
      <c r="E5" s="46" t="s">
        <v>30</v>
      </c>
      <c r="F5" s="46" t="s">
        <v>45</v>
      </c>
      <c r="G5" s="46"/>
      <c r="H5" s="46" t="s">
        <v>29</v>
      </c>
      <c r="I5" s="46" t="s">
        <v>118</v>
      </c>
      <c r="J5" s="46" t="s">
        <v>31</v>
      </c>
      <c r="K5" s="46" t="s">
        <v>30</v>
      </c>
      <c r="L5" s="46" t="s">
        <v>45</v>
      </c>
    </row>
    <row r="6" spans="1:12" ht="18.75" customHeight="1">
      <c r="A6" s="47" t="s">
        <v>141</v>
      </c>
      <c r="B6" s="108">
        <v>198556</v>
      </c>
      <c r="C6" s="108">
        <v>44412</v>
      </c>
      <c r="D6" s="108">
        <v>138144</v>
      </c>
      <c r="E6" s="108">
        <v>4415</v>
      </c>
      <c r="F6" s="108">
        <v>11266</v>
      </c>
      <c r="G6" s="110"/>
      <c r="H6" s="108">
        <v>129103</v>
      </c>
      <c r="I6" s="108">
        <v>9184</v>
      </c>
      <c r="J6" s="108">
        <v>88695</v>
      </c>
      <c r="K6" s="108">
        <v>2146</v>
      </c>
      <c r="L6" s="108">
        <v>6589</v>
      </c>
    </row>
    <row r="7" spans="1:12" ht="16.5" customHeight="1">
      <c r="A7" s="47" t="s">
        <v>5</v>
      </c>
      <c r="B7" s="110">
        <f>B8+B9</f>
        <v>7073</v>
      </c>
      <c r="C7" s="110">
        <f>C8+C9</f>
        <v>3554</v>
      </c>
      <c r="D7" s="110">
        <f>D8+D9</f>
        <v>2735</v>
      </c>
      <c r="E7" s="110">
        <f>SUM(E8:E9)</f>
        <v>9</v>
      </c>
      <c r="F7" s="110">
        <f>SUM(F8:F9)</f>
        <v>44</v>
      </c>
      <c r="G7" s="111"/>
      <c r="H7" s="110">
        <f>H8+H9</f>
        <v>3338</v>
      </c>
      <c r="I7" s="110">
        <f>I8+I9</f>
        <v>880</v>
      </c>
      <c r="J7" s="110">
        <f>J8+J9</f>
        <v>1553</v>
      </c>
      <c r="K7" s="110">
        <f>SUM(K8:K9)</f>
        <v>8</v>
      </c>
      <c r="L7" s="110">
        <f>SUM(L8:L9)</f>
        <v>34</v>
      </c>
    </row>
    <row r="8" spans="1:12" ht="12.75" customHeight="1">
      <c r="A8" s="36" t="s">
        <v>23</v>
      </c>
      <c r="B8" s="41">
        <v>507</v>
      </c>
      <c r="C8" s="41">
        <v>260</v>
      </c>
      <c r="D8" s="41">
        <v>213</v>
      </c>
      <c r="E8" s="41">
        <v>3</v>
      </c>
      <c r="F8" s="40">
        <v>5</v>
      </c>
      <c r="G8" s="59"/>
      <c r="H8" s="41">
        <v>272</v>
      </c>
      <c r="I8" s="41">
        <v>47</v>
      </c>
      <c r="J8" s="41">
        <v>171</v>
      </c>
      <c r="K8" s="183" t="s">
        <v>135</v>
      </c>
      <c r="L8" s="183" t="s">
        <v>135</v>
      </c>
    </row>
    <row r="9" spans="1:12" ht="12.75">
      <c r="A9" s="36" t="s">
        <v>24</v>
      </c>
      <c r="B9" s="41">
        <v>6566</v>
      </c>
      <c r="C9" s="41">
        <v>3294</v>
      </c>
      <c r="D9" s="41">
        <v>2522</v>
      </c>
      <c r="E9" s="183">
        <v>6</v>
      </c>
      <c r="F9" s="41">
        <v>39</v>
      </c>
      <c r="G9" s="59"/>
      <c r="H9" s="41">
        <v>3066</v>
      </c>
      <c r="I9" s="41">
        <v>833</v>
      </c>
      <c r="J9" s="41">
        <v>1382</v>
      </c>
      <c r="K9" s="41">
        <v>8</v>
      </c>
      <c r="L9" s="41">
        <v>34</v>
      </c>
    </row>
    <row r="10" spans="1:12" ht="16.5" customHeight="1">
      <c r="A10" s="69" t="s">
        <v>6</v>
      </c>
      <c r="B10" s="66">
        <f>B11+B12+B13+B14+B15</f>
        <v>37002</v>
      </c>
      <c r="C10" s="66">
        <f>C11+C12+C13+C14+C15</f>
        <v>10842</v>
      </c>
      <c r="D10" s="66">
        <f>D11+D12+D13+D14+D15</f>
        <v>21340</v>
      </c>
      <c r="E10" s="66">
        <f>SUM(E11:E15)</f>
        <v>991</v>
      </c>
      <c r="F10" s="66">
        <f>SUM(F11:F15)</f>
        <v>1308</v>
      </c>
      <c r="G10" s="107"/>
      <c r="H10" s="66">
        <f>H11+H12+H13+H14+H15</f>
        <v>23240</v>
      </c>
      <c r="I10" s="66">
        <f>I11+I12+I13+I14+I15</f>
        <v>2062</v>
      </c>
      <c r="J10" s="66">
        <f>J11+J12+J13+J14+J15</f>
        <v>12891</v>
      </c>
      <c r="K10" s="66">
        <f>K11+K12+K13+K14+K15</f>
        <v>582</v>
      </c>
      <c r="L10" s="66">
        <f>SUM(L11:L15)</f>
        <v>912</v>
      </c>
    </row>
    <row r="11" spans="1:12" ht="12.75">
      <c r="A11" s="34" t="s">
        <v>26</v>
      </c>
      <c r="B11" s="41">
        <v>1970</v>
      </c>
      <c r="C11" s="41">
        <v>146</v>
      </c>
      <c r="D11" s="41">
        <v>501</v>
      </c>
      <c r="E11" s="183" t="s">
        <v>135</v>
      </c>
      <c r="F11" s="183" t="s">
        <v>135</v>
      </c>
      <c r="G11" s="183"/>
      <c r="H11" s="183">
        <v>2481</v>
      </c>
      <c r="I11" s="183">
        <v>26</v>
      </c>
      <c r="J11" s="183">
        <v>597</v>
      </c>
      <c r="K11" s="183">
        <v>3</v>
      </c>
      <c r="L11" s="183" t="s">
        <v>135</v>
      </c>
    </row>
    <row r="12" spans="1:12" ht="12.75">
      <c r="A12" s="34" t="s">
        <v>107</v>
      </c>
      <c r="B12" s="41">
        <v>1395</v>
      </c>
      <c r="C12" s="41">
        <v>148</v>
      </c>
      <c r="D12" s="41">
        <v>1104</v>
      </c>
      <c r="E12" s="183">
        <v>745</v>
      </c>
      <c r="F12" s="183">
        <v>103</v>
      </c>
      <c r="G12" s="183"/>
      <c r="H12" s="183">
        <v>727</v>
      </c>
      <c r="I12" s="183">
        <v>36</v>
      </c>
      <c r="J12" s="183">
        <v>606</v>
      </c>
      <c r="K12" s="183">
        <v>432</v>
      </c>
      <c r="L12" s="183">
        <v>64</v>
      </c>
    </row>
    <row r="13" spans="1:12" ht="12.75">
      <c r="A13" s="34" t="s">
        <v>23</v>
      </c>
      <c r="B13" s="41">
        <v>6391</v>
      </c>
      <c r="C13" s="41">
        <v>1010</v>
      </c>
      <c r="D13" s="41">
        <v>4231</v>
      </c>
      <c r="E13" s="183">
        <v>151</v>
      </c>
      <c r="F13" s="183">
        <v>185</v>
      </c>
      <c r="G13" s="183"/>
      <c r="H13" s="183">
        <v>4033</v>
      </c>
      <c r="I13" s="183">
        <v>179</v>
      </c>
      <c r="J13" s="183">
        <v>2783</v>
      </c>
      <c r="K13" s="183">
        <v>52</v>
      </c>
      <c r="L13" s="183">
        <v>83</v>
      </c>
    </row>
    <row r="14" spans="1:12" ht="12.75">
      <c r="A14" s="34" t="s">
        <v>24</v>
      </c>
      <c r="B14" s="41">
        <v>25906</v>
      </c>
      <c r="C14" s="41">
        <v>9457</v>
      </c>
      <c r="D14" s="41">
        <v>14795</v>
      </c>
      <c r="E14" s="183">
        <v>95</v>
      </c>
      <c r="F14" s="183">
        <v>991</v>
      </c>
      <c r="G14" s="183"/>
      <c r="H14" s="183">
        <v>14067</v>
      </c>
      <c r="I14" s="183">
        <v>1769</v>
      </c>
      <c r="J14" s="183">
        <v>7860</v>
      </c>
      <c r="K14" s="183">
        <v>89</v>
      </c>
      <c r="L14" s="183">
        <v>710</v>
      </c>
    </row>
    <row r="15" spans="1:12" ht="12.75" customHeight="1">
      <c r="A15" s="34" t="s">
        <v>44</v>
      </c>
      <c r="B15" s="41">
        <v>1340</v>
      </c>
      <c r="C15" s="41">
        <v>81</v>
      </c>
      <c r="D15" s="41">
        <v>709</v>
      </c>
      <c r="E15" s="183" t="s">
        <v>135</v>
      </c>
      <c r="F15" s="183">
        <v>29</v>
      </c>
      <c r="G15" s="183"/>
      <c r="H15" s="183">
        <v>1932</v>
      </c>
      <c r="I15" s="183">
        <v>52</v>
      </c>
      <c r="J15" s="183">
        <v>1045</v>
      </c>
      <c r="K15" s="183">
        <v>6</v>
      </c>
      <c r="L15" s="183">
        <v>55</v>
      </c>
    </row>
    <row r="16" spans="1:12" ht="16.5" customHeight="1">
      <c r="A16" s="30" t="s">
        <v>7</v>
      </c>
      <c r="B16" s="66">
        <f>SUM(B17:B21)</f>
        <v>162386</v>
      </c>
      <c r="C16" s="66">
        <f>SUM(C17:C21)</f>
        <v>32919</v>
      </c>
      <c r="D16" s="66">
        <f>SUM(D17:D21)</f>
        <v>118285</v>
      </c>
      <c r="E16" s="66">
        <f>SUM(E17:E21)</f>
        <v>3472</v>
      </c>
      <c r="F16" s="66">
        <f>SUM(F17:F21)</f>
        <v>10151</v>
      </c>
      <c r="G16" s="66"/>
      <c r="H16" s="66">
        <f>SUM(H17:H21)</f>
        <v>106410</v>
      </c>
      <c r="I16" s="66">
        <f>SUM(I17:I21)</f>
        <v>6852</v>
      </c>
      <c r="J16" s="66">
        <f>SUM(J17:J21)</f>
        <v>76502</v>
      </c>
      <c r="K16" s="66">
        <f>SUM(K17:K21)</f>
        <v>1591</v>
      </c>
      <c r="L16" s="66">
        <f>SUM(L17:L21)</f>
        <v>5780</v>
      </c>
    </row>
    <row r="17" spans="1:12" ht="12.75" customHeight="1">
      <c r="A17" s="34" t="s">
        <v>142</v>
      </c>
      <c r="B17" s="41">
        <v>145633</v>
      </c>
      <c r="C17" s="41">
        <v>28082</v>
      </c>
      <c r="D17" s="41">
        <v>105590</v>
      </c>
      <c r="E17" s="41">
        <v>2387</v>
      </c>
      <c r="F17" s="41">
        <v>7816</v>
      </c>
      <c r="G17" s="41"/>
      <c r="H17" s="41">
        <v>92588</v>
      </c>
      <c r="I17" s="41">
        <v>5170</v>
      </c>
      <c r="J17" s="41">
        <v>66477</v>
      </c>
      <c r="K17" s="41">
        <v>770</v>
      </c>
      <c r="L17" s="41">
        <v>3829</v>
      </c>
    </row>
    <row r="18" spans="1:12" ht="12.75" customHeight="1">
      <c r="A18" s="34" t="s">
        <v>27</v>
      </c>
      <c r="B18" s="41">
        <v>13197</v>
      </c>
      <c r="C18" s="41">
        <v>4154</v>
      </c>
      <c r="D18" s="41">
        <v>9941</v>
      </c>
      <c r="E18" s="41">
        <v>495</v>
      </c>
      <c r="F18" s="41">
        <v>1931</v>
      </c>
      <c r="G18" s="41"/>
      <c r="H18" s="41">
        <v>10145</v>
      </c>
      <c r="I18" s="41">
        <v>1192</v>
      </c>
      <c r="J18" s="41">
        <v>7194</v>
      </c>
      <c r="K18" s="41">
        <v>231</v>
      </c>
      <c r="L18" s="41">
        <v>1379</v>
      </c>
    </row>
    <row r="19" spans="1:12" ht="12.75">
      <c r="A19" s="34" t="s">
        <v>23</v>
      </c>
      <c r="B19" s="41">
        <v>1739</v>
      </c>
      <c r="C19" s="41">
        <v>352</v>
      </c>
      <c r="D19" s="41">
        <v>1326</v>
      </c>
      <c r="E19" s="41">
        <v>54</v>
      </c>
      <c r="F19" s="41">
        <v>171</v>
      </c>
      <c r="G19" s="41"/>
      <c r="H19" s="41">
        <v>933</v>
      </c>
      <c r="I19" s="41">
        <v>80</v>
      </c>
      <c r="J19" s="41">
        <v>711</v>
      </c>
      <c r="K19" s="41">
        <v>33</v>
      </c>
      <c r="L19" s="41">
        <v>74</v>
      </c>
    </row>
    <row r="20" spans="1:12" ht="12" customHeight="1">
      <c r="A20" s="34" t="s">
        <v>107</v>
      </c>
      <c r="B20" s="41">
        <v>516</v>
      </c>
      <c r="C20" s="41">
        <v>42</v>
      </c>
      <c r="D20" s="41">
        <v>430</v>
      </c>
      <c r="E20" s="41">
        <v>306</v>
      </c>
      <c r="F20" s="41">
        <v>26</v>
      </c>
      <c r="G20" s="41"/>
      <c r="H20" s="41">
        <v>401</v>
      </c>
      <c r="I20" s="41">
        <v>19</v>
      </c>
      <c r="J20" s="41">
        <v>343</v>
      </c>
      <c r="K20" s="41">
        <v>261</v>
      </c>
      <c r="L20" s="41">
        <v>46</v>
      </c>
    </row>
    <row r="21" spans="1:12" ht="12" customHeight="1">
      <c r="A21" s="35" t="s">
        <v>158</v>
      </c>
      <c r="B21" s="45">
        <v>1301</v>
      </c>
      <c r="C21" s="45">
        <v>289</v>
      </c>
      <c r="D21" s="45">
        <v>998</v>
      </c>
      <c r="E21" s="45">
        <v>230</v>
      </c>
      <c r="F21" s="45">
        <v>207</v>
      </c>
      <c r="G21" s="45"/>
      <c r="H21" s="45">
        <v>2343</v>
      </c>
      <c r="I21" s="45">
        <v>391</v>
      </c>
      <c r="J21" s="45">
        <v>1777</v>
      </c>
      <c r="K21" s="45">
        <v>296</v>
      </c>
      <c r="L21" s="45">
        <v>452</v>
      </c>
    </row>
    <row r="22" spans="1:12" ht="24" customHeight="1">
      <c r="A22" s="32"/>
      <c r="B22" s="44"/>
      <c r="C22" s="44"/>
      <c r="D22" s="44"/>
      <c r="E22" s="44"/>
      <c r="F22" s="44"/>
      <c r="G22" s="44"/>
      <c r="H22" s="44"/>
      <c r="I22" s="44"/>
      <c r="J22" s="44"/>
      <c r="K22" s="44"/>
      <c r="L22" s="44"/>
    </row>
    <row r="23" spans="1:12" ht="69.75" customHeight="1">
      <c r="A23" s="238" t="s">
        <v>163</v>
      </c>
      <c r="B23" s="230"/>
      <c r="C23" s="230"/>
      <c r="D23" s="230"/>
      <c r="E23" s="230"/>
      <c r="F23" s="230"/>
      <c r="G23" s="230"/>
      <c r="H23" s="230"/>
      <c r="I23" s="230"/>
      <c r="J23" s="230"/>
      <c r="K23" s="230"/>
      <c r="L23" s="230"/>
    </row>
    <row r="24" spans="1:12" ht="7.5" customHeight="1">
      <c r="A24" s="28"/>
      <c r="B24" s="28"/>
      <c r="C24" s="28"/>
      <c r="D24" s="28"/>
      <c r="E24" s="28"/>
      <c r="F24" s="28"/>
      <c r="G24" s="28"/>
      <c r="H24" s="28"/>
      <c r="I24" s="28"/>
      <c r="J24" s="28"/>
      <c r="K24" s="28"/>
      <c r="L24" s="28"/>
    </row>
    <row r="25" spans="1:12" ht="7.5" customHeight="1">
      <c r="A25" s="28"/>
      <c r="B25" s="28"/>
      <c r="C25" s="28"/>
      <c r="D25" s="28"/>
      <c r="E25" s="28"/>
      <c r="F25" s="28"/>
      <c r="G25" s="28"/>
      <c r="H25" s="28"/>
      <c r="I25" s="28"/>
      <c r="J25" s="28"/>
      <c r="K25" s="28"/>
      <c r="L25" s="28"/>
    </row>
    <row r="26" spans="1:12" ht="7.5" customHeight="1">
      <c r="A26" s="24"/>
      <c r="B26" s="28"/>
      <c r="C26" s="28"/>
      <c r="D26" s="28"/>
      <c r="E26" s="28"/>
      <c r="F26" s="28"/>
      <c r="G26" s="28"/>
      <c r="H26" s="28"/>
      <c r="I26" s="28"/>
      <c r="J26" s="28"/>
      <c r="K26" s="28"/>
      <c r="L26" s="28"/>
    </row>
    <row r="27" spans="1:12" ht="28.5" customHeight="1">
      <c r="A27" s="231" t="s">
        <v>223</v>
      </c>
      <c r="B27" s="232"/>
      <c r="C27" s="232"/>
      <c r="D27" s="232"/>
      <c r="E27" s="232"/>
      <c r="F27" s="232"/>
      <c r="G27" s="232"/>
      <c r="H27" s="232"/>
      <c r="I27" s="232"/>
      <c r="J27" s="232"/>
      <c r="K27" s="232"/>
      <c r="L27" s="232"/>
    </row>
    <row r="28" spans="1:12" ht="6" customHeight="1">
      <c r="A28" s="72"/>
      <c r="B28" s="73"/>
      <c r="C28" s="73"/>
      <c r="D28" s="73"/>
      <c r="E28" s="73"/>
      <c r="F28" s="73"/>
      <c r="G28" s="73"/>
      <c r="H28" s="73"/>
      <c r="I28" s="73"/>
      <c r="J28" s="73"/>
      <c r="K28" s="73"/>
      <c r="L28" s="73"/>
    </row>
    <row r="29" spans="1:12" ht="25.5" customHeight="1">
      <c r="A29" s="236" t="s">
        <v>181</v>
      </c>
      <c r="B29" s="236"/>
      <c r="C29" s="236"/>
      <c r="D29" s="236"/>
      <c r="E29" s="236"/>
      <c r="F29" s="236"/>
      <c r="G29" s="236"/>
      <c r="H29" s="236"/>
      <c r="I29" s="236"/>
      <c r="J29" s="236"/>
      <c r="K29" s="236"/>
      <c r="L29" s="236"/>
    </row>
    <row r="30" spans="1:12" ht="18.75" customHeight="1">
      <c r="A30" s="25" t="s">
        <v>97</v>
      </c>
      <c r="B30" s="75" t="s">
        <v>13</v>
      </c>
      <c r="C30" s="75"/>
      <c r="D30" s="76"/>
      <c r="E30" s="75"/>
      <c r="F30" s="75"/>
      <c r="G30" s="25"/>
      <c r="H30" s="75" t="s">
        <v>15</v>
      </c>
      <c r="I30" s="75"/>
      <c r="J30" s="75"/>
      <c r="K30" s="75"/>
      <c r="L30" s="75"/>
    </row>
    <row r="31" spans="1:12" ht="33.75">
      <c r="A31" s="38" t="s">
        <v>99</v>
      </c>
      <c r="B31" s="46" t="s">
        <v>29</v>
      </c>
      <c r="C31" s="46" t="s">
        <v>118</v>
      </c>
      <c r="D31" s="46" t="s">
        <v>31</v>
      </c>
      <c r="E31" s="46" t="s">
        <v>30</v>
      </c>
      <c r="F31" s="46" t="s">
        <v>45</v>
      </c>
      <c r="G31" s="46"/>
      <c r="H31" s="46" t="s">
        <v>29</v>
      </c>
      <c r="I31" s="46" t="s">
        <v>118</v>
      </c>
      <c r="J31" s="46" t="s">
        <v>31</v>
      </c>
      <c r="K31" s="46" t="s">
        <v>30</v>
      </c>
      <c r="L31" s="46" t="s">
        <v>45</v>
      </c>
    </row>
    <row r="32" spans="1:12" ht="18.75" customHeight="1">
      <c r="A32" s="47" t="s">
        <v>141</v>
      </c>
      <c r="B32" s="108">
        <v>23245</v>
      </c>
      <c r="C32" s="108">
        <v>17100</v>
      </c>
      <c r="D32" s="108">
        <v>9067</v>
      </c>
      <c r="E32" s="108">
        <v>72</v>
      </c>
      <c r="F32" s="108">
        <v>1346</v>
      </c>
      <c r="G32" s="110"/>
      <c r="H32" s="108">
        <v>7809</v>
      </c>
      <c r="I32" s="108">
        <v>2833</v>
      </c>
      <c r="J32" s="108">
        <v>4442</v>
      </c>
      <c r="K32" s="108">
        <v>58</v>
      </c>
      <c r="L32" s="108">
        <v>787</v>
      </c>
    </row>
    <row r="33" spans="1:12" ht="16.5" customHeight="1">
      <c r="A33" s="47" t="s">
        <v>5</v>
      </c>
      <c r="B33" s="110">
        <f>B34+B35</f>
        <v>10562</v>
      </c>
      <c r="C33" s="110">
        <f>C34+C35</f>
        <v>7624</v>
      </c>
      <c r="D33" s="110">
        <f>D34+D35</f>
        <v>2463</v>
      </c>
      <c r="E33" s="110">
        <f>E34+E35</f>
        <v>7</v>
      </c>
      <c r="F33" s="110">
        <f>F34+F35</f>
        <v>130</v>
      </c>
      <c r="G33" s="111"/>
      <c r="H33" s="110">
        <f>H34+H35</f>
        <v>3270</v>
      </c>
      <c r="I33" s="110">
        <f>I34+I35</f>
        <v>1403</v>
      </c>
      <c r="J33" s="110">
        <f>J34+J35</f>
        <v>1284</v>
      </c>
      <c r="K33" s="110">
        <f>K34+K35</f>
        <v>13</v>
      </c>
      <c r="L33" s="110">
        <f>L34+L35</f>
        <v>97</v>
      </c>
    </row>
    <row r="34" spans="1:12" ht="12.75">
      <c r="A34" s="36" t="s">
        <v>23</v>
      </c>
      <c r="B34" s="41">
        <v>1493</v>
      </c>
      <c r="C34" s="41">
        <v>1196</v>
      </c>
      <c r="D34" s="41">
        <v>254</v>
      </c>
      <c r="E34" s="183">
        <v>3</v>
      </c>
      <c r="F34" s="183">
        <v>6</v>
      </c>
      <c r="G34" s="183"/>
      <c r="H34" s="183">
        <v>362</v>
      </c>
      <c r="I34" s="183">
        <v>159</v>
      </c>
      <c r="J34" s="183">
        <v>172</v>
      </c>
      <c r="K34" s="183">
        <v>3</v>
      </c>
      <c r="L34" s="183">
        <v>8</v>
      </c>
    </row>
    <row r="35" spans="1:12" ht="12.75">
      <c r="A35" s="36" t="s">
        <v>24</v>
      </c>
      <c r="B35" s="41">
        <v>9069</v>
      </c>
      <c r="C35" s="41">
        <v>6428</v>
      </c>
      <c r="D35" s="41">
        <v>2209</v>
      </c>
      <c r="E35" s="183">
        <v>4</v>
      </c>
      <c r="F35" s="183">
        <v>124</v>
      </c>
      <c r="G35" s="183"/>
      <c r="H35" s="183">
        <v>2908</v>
      </c>
      <c r="I35" s="183">
        <v>1244</v>
      </c>
      <c r="J35" s="183">
        <v>1112</v>
      </c>
      <c r="K35" s="183">
        <v>10</v>
      </c>
      <c r="L35" s="183">
        <v>89</v>
      </c>
    </row>
    <row r="36" spans="1:12" ht="16.5" customHeight="1">
      <c r="A36" s="69" t="s">
        <v>6</v>
      </c>
      <c r="B36" s="66">
        <f>SUM(B37:B39)</f>
        <v>17952</v>
      </c>
      <c r="C36" s="66">
        <f>SUM(C37:C39)</f>
        <v>12965</v>
      </c>
      <c r="D36" s="66">
        <f>SUM(D37:D39)</f>
        <v>8061</v>
      </c>
      <c r="E36" s="66">
        <f>SUM(E37:E39)</f>
        <v>1302</v>
      </c>
      <c r="F36" s="66">
        <f>SUM(F37:F39)</f>
        <v>62</v>
      </c>
      <c r="G36" s="180"/>
      <c r="H36" s="179">
        <f>SUM(H37:H39)</f>
        <v>6107</v>
      </c>
      <c r="I36" s="179">
        <f>SUM(I37:I39)</f>
        <v>2012</v>
      </c>
      <c r="J36" s="179">
        <f>SUM(J37:J39)</f>
        <v>3860</v>
      </c>
      <c r="K36" s="179">
        <f>SUM(K37:K39)</f>
        <v>750</v>
      </c>
      <c r="L36" s="179">
        <f>SUM(L37:L39)</f>
        <v>52</v>
      </c>
    </row>
    <row r="37" spans="1:12" ht="12.75">
      <c r="A37" s="34" t="s">
        <v>26</v>
      </c>
      <c r="B37" s="41">
        <v>26</v>
      </c>
      <c r="C37" s="41">
        <v>10</v>
      </c>
      <c r="D37" s="41">
        <v>12</v>
      </c>
      <c r="E37" s="183">
        <v>3</v>
      </c>
      <c r="F37" s="183" t="s">
        <v>42</v>
      </c>
      <c r="G37" s="183"/>
      <c r="H37" s="183">
        <v>16</v>
      </c>
      <c r="I37" s="183">
        <v>6</v>
      </c>
      <c r="J37" s="183">
        <v>7</v>
      </c>
      <c r="K37" s="183" t="s">
        <v>135</v>
      </c>
      <c r="L37" s="183" t="s">
        <v>42</v>
      </c>
    </row>
    <row r="38" spans="1:12" ht="12.75">
      <c r="A38" s="34" t="s">
        <v>23</v>
      </c>
      <c r="B38" s="41">
        <v>1580</v>
      </c>
      <c r="C38" s="41">
        <v>1054</v>
      </c>
      <c r="D38" s="41">
        <v>818</v>
      </c>
      <c r="E38" s="183">
        <v>113</v>
      </c>
      <c r="F38" s="183">
        <v>20</v>
      </c>
      <c r="G38" s="183"/>
      <c r="H38" s="183">
        <v>776</v>
      </c>
      <c r="I38" s="183">
        <v>183</v>
      </c>
      <c r="J38" s="183">
        <v>577</v>
      </c>
      <c r="K38" s="183">
        <v>79</v>
      </c>
      <c r="L38" s="183">
        <v>20</v>
      </c>
    </row>
    <row r="39" spans="1:12" ht="12.75">
      <c r="A39" s="34" t="s">
        <v>24</v>
      </c>
      <c r="B39" s="41">
        <v>16346</v>
      </c>
      <c r="C39" s="41">
        <v>11901</v>
      </c>
      <c r="D39" s="41">
        <v>7231</v>
      </c>
      <c r="E39" s="183">
        <v>1186</v>
      </c>
      <c r="F39" s="183">
        <v>42</v>
      </c>
      <c r="G39" s="183"/>
      <c r="H39" s="183">
        <v>5315</v>
      </c>
      <c r="I39" s="183">
        <v>1823</v>
      </c>
      <c r="J39" s="183">
        <v>3276</v>
      </c>
      <c r="K39" s="183">
        <v>671</v>
      </c>
      <c r="L39" s="183">
        <v>32</v>
      </c>
    </row>
    <row r="40" spans="1:12" ht="16.5" customHeight="1">
      <c r="A40" s="30" t="s">
        <v>7</v>
      </c>
      <c r="B40" s="66">
        <f>SUM(B41:B42)</f>
        <v>438</v>
      </c>
      <c r="C40" s="66">
        <f>SUM(C41:C42)</f>
        <v>341</v>
      </c>
      <c r="D40" s="66">
        <f>SUM(D41:D42)</f>
        <v>154</v>
      </c>
      <c r="E40" s="66">
        <f>SUM(E41:E42)</f>
        <v>10</v>
      </c>
      <c r="F40" s="66">
        <f>SUM(F41:F42)</f>
        <v>49</v>
      </c>
      <c r="G40" s="180"/>
      <c r="H40" s="179">
        <f>SUM(H41:H42)</f>
        <v>35</v>
      </c>
      <c r="I40" s="179">
        <f>SUM(I41:I42)</f>
        <v>19</v>
      </c>
      <c r="J40" s="179">
        <f>SUM(J41:J42)</f>
        <v>20</v>
      </c>
      <c r="K40" s="179" t="s">
        <v>42</v>
      </c>
      <c r="L40" s="179">
        <f>SUM(L41:L42)</f>
        <v>11</v>
      </c>
    </row>
    <row r="41" spans="1:12" ht="12.75">
      <c r="A41" s="34" t="s">
        <v>142</v>
      </c>
      <c r="B41" s="41">
        <v>419</v>
      </c>
      <c r="C41" s="41">
        <v>320</v>
      </c>
      <c r="D41" s="41">
        <v>137</v>
      </c>
      <c r="E41" s="183">
        <v>7</v>
      </c>
      <c r="F41" s="183">
        <v>41</v>
      </c>
      <c r="G41" s="183"/>
      <c r="H41" s="183">
        <v>31</v>
      </c>
      <c r="I41" s="183">
        <v>15</v>
      </c>
      <c r="J41" s="183">
        <v>16</v>
      </c>
      <c r="K41" s="183" t="s">
        <v>42</v>
      </c>
      <c r="L41" s="183">
        <v>7</v>
      </c>
    </row>
    <row r="42" spans="1:12" ht="12.75">
      <c r="A42" s="35" t="s">
        <v>28</v>
      </c>
      <c r="B42" s="45">
        <v>19</v>
      </c>
      <c r="C42" s="45">
        <f>20+1</f>
        <v>21</v>
      </c>
      <c r="D42" s="45">
        <v>17</v>
      </c>
      <c r="E42" s="208">
        <v>3</v>
      </c>
      <c r="F42" s="208">
        <v>8</v>
      </c>
      <c r="G42" s="208"/>
      <c r="H42" s="208">
        <f>3+1</f>
        <v>4</v>
      </c>
      <c r="I42" s="208">
        <f>3+1</f>
        <v>4</v>
      </c>
      <c r="J42" s="208">
        <f>3+1</f>
        <v>4</v>
      </c>
      <c r="K42" s="208" t="s">
        <v>42</v>
      </c>
      <c r="L42" s="208">
        <v>4</v>
      </c>
    </row>
    <row r="43" spans="1:12" ht="12.75">
      <c r="A43" s="239"/>
      <c r="B43" s="28"/>
      <c r="C43" s="28"/>
      <c r="D43" s="28"/>
      <c r="E43" s="28"/>
      <c r="F43" s="28"/>
      <c r="G43" s="28"/>
      <c r="H43" s="28"/>
      <c r="I43" s="28"/>
      <c r="J43" s="28"/>
      <c r="K43" s="28"/>
      <c r="L43" s="28"/>
    </row>
    <row r="44" spans="1:12" ht="11.25" customHeight="1">
      <c r="A44" s="240"/>
      <c r="B44" s="28"/>
      <c r="C44" s="28"/>
      <c r="D44" s="28"/>
      <c r="E44" s="28"/>
      <c r="F44" s="28"/>
      <c r="G44" s="28"/>
      <c r="H44" s="28"/>
      <c r="I44" s="28"/>
      <c r="J44" s="28"/>
      <c r="K44" s="28"/>
      <c r="L44" s="28"/>
    </row>
    <row r="45" spans="1:12" ht="48.75" customHeight="1">
      <c r="A45" s="237" t="s">
        <v>213</v>
      </c>
      <c r="B45" s="237"/>
      <c r="C45" s="232"/>
      <c r="D45" s="232"/>
      <c r="E45" s="232"/>
      <c r="F45" s="232"/>
      <c r="G45" s="232"/>
      <c r="H45" s="232"/>
      <c r="I45" s="232"/>
      <c r="J45" s="232"/>
      <c r="K45" s="232"/>
      <c r="L45" s="230"/>
    </row>
  </sheetData>
  <sheetProtection/>
  <mergeCells count="7">
    <mergeCell ref="A45:L45"/>
    <mergeCell ref="A29:L29"/>
    <mergeCell ref="A1:L1"/>
    <mergeCell ref="A3:L3"/>
    <mergeCell ref="A27:L27"/>
    <mergeCell ref="A23:L23"/>
    <mergeCell ref="A43:A4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K27"/>
  <sheetViews>
    <sheetView zoomScalePageLayoutView="0" workbookViewId="0" topLeftCell="A1">
      <selection activeCell="L2" sqref="L2"/>
    </sheetView>
  </sheetViews>
  <sheetFormatPr defaultColWidth="9.140625" defaultRowHeight="12.75"/>
  <cols>
    <col min="1" max="1" width="21.421875" style="0" customWidth="1"/>
    <col min="2" max="2" width="8.28125" style="0" customWidth="1"/>
    <col min="3" max="3" width="1.57421875" style="0" customWidth="1"/>
    <col min="4" max="5" width="8.28125" style="0" customWidth="1"/>
    <col min="6" max="6" width="9.28125" style="0" customWidth="1"/>
    <col min="7" max="7" width="1.7109375" style="0" customWidth="1"/>
    <col min="8" max="11" width="8.28125" style="0" customWidth="1"/>
  </cols>
  <sheetData>
    <row r="1" spans="1:11" ht="27.75" customHeight="1">
      <c r="A1" s="231" t="s">
        <v>224</v>
      </c>
      <c r="B1" s="232"/>
      <c r="C1" s="232"/>
      <c r="D1" s="232"/>
      <c r="E1" s="232"/>
      <c r="F1" s="232"/>
      <c r="G1" s="232"/>
      <c r="H1" s="232"/>
      <c r="I1" s="232"/>
      <c r="J1" s="232"/>
      <c r="K1" s="232"/>
    </row>
    <row r="2" spans="1:11" ht="7.5" customHeight="1">
      <c r="A2" s="72"/>
      <c r="B2" s="73"/>
      <c r="C2" s="73"/>
      <c r="D2" s="73"/>
      <c r="E2" s="73"/>
      <c r="F2" s="73"/>
      <c r="G2" s="73"/>
      <c r="H2" s="73"/>
      <c r="I2" s="73"/>
      <c r="J2" s="73"/>
      <c r="K2" s="73"/>
    </row>
    <row r="3" spans="1:11" ht="25.5" customHeight="1">
      <c r="A3" s="234" t="s">
        <v>164</v>
      </c>
      <c r="B3" s="234"/>
      <c r="C3" s="234"/>
      <c r="D3" s="234"/>
      <c r="E3" s="234"/>
      <c r="F3" s="234"/>
      <c r="G3" s="234"/>
      <c r="H3" s="234"/>
      <c r="I3" s="234"/>
      <c r="J3" s="234"/>
      <c r="K3" s="234"/>
    </row>
    <row r="4" spans="1:11" ht="18.75" customHeight="1">
      <c r="A4" s="71" t="s">
        <v>100</v>
      </c>
      <c r="B4" s="241" t="s">
        <v>46</v>
      </c>
      <c r="C4" s="241"/>
      <c r="D4" s="241"/>
      <c r="E4" s="241"/>
      <c r="F4" s="241"/>
      <c r="G4" s="57"/>
      <c r="H4" s="241" t="s">
        <v>7</v>
      </c>
      <c r="I4" s="241"/>
      <c r="J4" s="241"/>
      <c r="K4" s="241"/>
    </row>
    <row r="5" spans="1:11" ht="51" customHeight="1">
      <c r="A5" s="38" t="s">
        <v>101</v>
      </c>
      <c r="B5" s="10" t="s">
        <v>156</v>
      </c>
      <c r="C5" s="92"/>
      <c r="D5" s="10" t="s">
        <v>16</v>
      </c>
      <c r="E5" s="10" t="s">
        <v>9</v>
      </c>
      <c r="F5" s="10" t="s">
        <v>126</v>
      </c>
      <c r="G5" s="10"/>
      <c r="H5" s="10" t="s">
        <v>41</v>
      </c>
      <c r="I5" s="10" t="s">
        <v>10</v>
      </c>
      <c r="J5" s="10" t="s">
        <v>143</v>
      </c>
      <c r="K5" s="10" t="s">
        <v>34</v>
      </c>
    </row>
    <row r="6" spans="1:11" ht="16.5" customHeight="1">
      <c r="A6" s="29" t="s">
        <v>11</v>
      </c>
      <c r="B6" s="108">
        <f>B8+B7</f>
        <v>9683</v>
      </c>
      <c r="C6" s="108"/>
      <c r="D6" s="108">
        <f aca="true" t="shared" si="0" ref="D6:K6">D8+D7</f>
        <v>13637</v>
      </c>
      <c r="E6" s="108">
        <f t="shared" si="0"/>
        <v>56790</v>
      </c>
      <c r="F6" s="108">
        <f t="shared" si="0"/>
        <v>80110</v>
      </c>
      <c r="G6" s="108"/>
      <c r="H6" s="108">
        <f t="shared" si="0"/>
        <v>224707</v>
      </c>
      <c r="I6" s="108">
        <f t="shared" si="0"/>
        <v>41</v>
      </c>
      <c r="J6" s="108">
        <f t="shared" si="0"/>
        <v>32504</v>
      </c>
      <c r="K6" s="108">
        <f t="shared" si="0"/>
        <v>257252</v>
      </c>
    </row>
    <row r="7" spans="1:11" ht="12.75">
      <c r="A7" s="34" t="s">
        <v>13</v>
      </c>
      <c r="B7" s="4">
        <v>4610</v>
      </c>
      <c r="C7" s="4"/>
      <c r="D7" s="4">
        <v>8657</v>
      </c>
      <c r="E7" s="4">
        <v>38699</v>
      </c>
      <c r="F7" s="4">
        <f>B7+D7+E7</f>
        <v>51966</v>
      </c>
      <c r="G7" s="87"/>
      <c r="H7" s="4">
        <v>136535</v>
      </c>
      <c r="I7" s="4">
        <v>22</v>
      </c>
      <c r="J7" s="4">
        <v>17757</v>
      </c>
      <c r="K7" s="4">
        <f>H7+I7+J7</f>
        <v>154314</v>
      </c>
    </row>
    <row r="8" spans="1:11" ht="12.75">
      <c r="A8" s="34" t="s">
        <v>15</v>
      </c>
      <c r="B8" s="19">
        <v>5073</v>
      </c>
      <c r="C8" s="19"/>
      <c r="D8" s="19">
        <v>4980</v>
      </c>
      <c r="E8" s="19">
        <v>18091</v>
      </c>
      <c r="F8" s="19">
        <f>B8+D8+E8</f>
        <v>28144</v>
      </c>
      <c r="G8" s="88"/>
      <c r="H8" s="19">
        <v>88172</v>
      </c>
      <c r="I8" s="19">
        <v>19</v>
      </c>
      <c r="J8" s="4">
        <v>14747</v>
      </c>
      <c r="K8" s="4">
        <f>H8+I8+J8</f>
        <v>102938</v>
      </c>
    </row>
    <row r="9" spans="1:11" ht="27" customHeight="1">
      <c r="A9" s="49" t="s">
        <v>154</v>
      </c>
      <c r="B9" s="19">
        <f>B10+B11</f>
        <v>5194</v>
      </c>
      <c r="C9" s="88"/>
      <c r="D9" s="19">
        <f>D10+D11</f>
        <v>5272</v>
      </c>
      <c r="E9" s="19">
        <f>E10+E11</f>
        <v>26133</v>
      </c>
      <c r="F9" s="19">
        <f>F10+F11</f>
        <v>36599</v>
      </c>
      <c r="G9" s="19"/>
      <c r="H9" s="19">
        <f>H10+H11</f>
        <v>59978</v>
      </c>
      <c r="I9" s="19">
        <f>I10+I11</f>
        <v>24</v>
      </c>
      <c r="J9" s="4">
        <f>J10+J11</f>
        <v>8085</v>
      </c>
      <c r="K9" s="4">
        <f>K10+K11</f>
        <v>68087</v>
      </c>
    </row>
    <row r="10" spans="1:11" ht="12.75">
      <c r="A10" s="34" t="s">
        <v>13</v>
      </c>
      <c r="B10" s="19">
        <v>2336</v>
      </c>
      <c r="C10" s="88"/>
      <c r="D10" s="19">
        <v>3683</v>
      </c>
      <c r="E10" s="19">
        <v>18640</v>
      </c>
      <c r="F10" s="19">
        <f>B10+D10+E10</f>
        <v>24659</v>
      </c>
      <c r="G10" s="88"/>
      <c r="H10" s="19">
        <v>35613</v>
      </c>
      <c r="I10" s="19">
        <v>15</v>
      </c>
      <c r="J10" s="4">
        <v>4153</v>
      </c>
      <c r="K10" s="4">
        <f>H10+I10+J10</f>
        <v>39781</v>
      </c>
    </row>
    <row r="11" spans="1:11" ht="12.75">
      <c r="A11" s="34" t="s">
        <v>15</v>
      </c>
      <c r="B11" s="19">
        <v>2858</v>
      </c>
      <c r="C11" s="88"/>
      <c r="D11" s="19">
        <v>1589</v>
      </c>
      <c r="E11" s="19">
        <v>7493</v>
      </c>
      <c r="F11" s="19">
        <f>B11+D11+E11</f>
        <v>11940</v>
      </c>
      <c r="G11" s="88"/>
      <c r="H11" s="19">
        <v>24365</v>
      </c>
      <c r="I11" s="19">
        <v>9</v>
      </c>
      <c r="J11" s="4">
        <v>3932</v>
      </c>
      <c r="K11" s="4">
        <f>H11+I11+J11</f>
        <v>28306</v>
      </c>
    </row>
    <row r="12" spans="1:11" ht="16.5" customHeight="1">
      <c r="A12" s="29" t="s">
        <v>14</v>
      </c>
      <c r="B12" s="105">
        <f>B14+B13</f>
        <v>488</v>
      </c>
      <c r="C12" s="105"/>
      <c r="D12" s="105">
        <f aca="true" t="shared" si="1" ref="D12:K12">D14+D13</f>
        <v>1018</v>
      </c>
      <c r="E12" s="105">
        <f t="shared" si="1"/>
        <v>22385</v>
      </c>
      <c r="F12" s="105">
        <f t="shared" si="1"/>
        <v>23891</v>
      </c>
      <c r="G12" s="105"/>
      <c r="H12" s="105">
        <f t="shared" si="1"/>
        <v>24739</v>
      </c>
      <c r="I12" s="105">
        <f>SUM(I13:I14)</f>
        <v>4</v>
      </c>
      <c r="J12" s="108">
        <f t="shared" si="1"/>
        <v>970</v>
      </c>
      <c r="K12" s="108">
        <f t="shared" si="1"/>
        <v>25713</v>
      </c>
    </row>
    <row r="13" spans="1:11" ht="12.75">
      <c r="A13" s="34" t="s">
        <v>13</v>
      </c>
      <c r="B13" s="19">
        <v>242</v>
      </c>
      <c r="C13" s="88"/>
      <c r="D13" s="209">
        <v>789</v>
      </c>
      <c r="E13" s="209">
        <v>15557</v>
      </c>
      <c r="F13" s="19">
        <f>B13+D13+E13</f>
        <v>16588</v>
      </c>
      <c r="G13" s="88"/>
      <c r="H13" s="19">
        <v>16454</v>
      </c>
      <c r="I13" s="19">
        <v>4</v>
      </c>
      <c r="J13" s="4">
        <v>745</v>
      </c>
      <c r="K13" s="4">
        <f>H13+I13+J13</f>
        <v>17203</v>
      </c>
    </row>
    <row r="14" spans="1:11" ht="12.75">
      <c r="A14" s="34" t="s">
        <v>15</v>
      </c>
      <c r="B14" s="19">
        <v>246</v>
      </c>
      <c r="C14" s="88"/>
      <c r="D14" s="209">
        <v>229</v>
      </c>
      <c r="E14" s="209">
        <v>6828</v>
      </c>
      <c r="F14" s="19">
        <f>B14+D14+E14</f>
        <v>7303</v>
      </c>
      <c r="G14" s="88"/>
      <c r="H14" s="19">
        <v>8285</v>
      </c>
      <c r="I14" s="168" t="s">
        <v>135</v>
      </c>
      <c r="J14" s="4">
        <v>225</v>
      </c>
      <c r="K14" s="4">
        <f>SUM(H14:J14)</f>
        <v>8510</v>
      </c>
    </row>
    <row r="15" spans="1:11" ht="24.75" customHeight="1">
      <c r="A15" s="49" t="s">
        <v>154</v>
      </c>
      <c r="B15" s="19">
        <f>B17+B16</f>
        <v>285</v>
      </c>
      <c r="C15" s="88"/>
      <c r="D15" s="19">
        <f>D17+D16</f>
        <v>494</v>
      </c>
      <c r="E15" s="19">
        <f>E17+E16</f>
        <v>13274</v>
      </c>
      <c r="F15" s="19">
        <f>F17+F16</f>
        <v>14053</v>
      </c>
      <c r="G15" s="19"/>
      <c r="H15" s="19">
        <f>H17+H16</f>
        <v>10855</v>
      </c>
      <c r="I15" s="19">
        <f>SUM(I16:I17)</f>
        <v>3</v>
      </c>
      <c r="J15" s="4">
        <f>J17+J16</f>
        <v>388</v>
      </c>
      <c r="K15" s="4">
        <f>SUM(K16:K17)</f>
        <v>11246</v>
      </c>
    </row>
    <row r="16" spans="1:11" ht="12.75">
      <c r="A16" s="34" t="s">
        <v>13</v>
      </c>
      <c r="B16" s="19">
        <v>140</v>
      </c>
      <c r="C16" s="88"/>
      <c r="D16" s="19">
        <v>408</v>
      </c>
      <c r="E16" s="19">
        <v>9428</v>
      </c>
      <c r="F16" s="19">
        <f>B16+D16+E16</f>
        <v>9976</v>
      </c>
      <c r="G16" s="88"/>
      <c r="H16" s="19">
        <v>7407</v>
      </c>
      <c r="I16" s="19">
        <v>3</v>
      </c>
      <c r="J16" s="4">
        <v>315</v>
      </c>
      <c r="K16" s="4">
        <f>H16+I16+J16</f>
        <v>7725</v>
      </c>
    </row>
    <row r="17" spans="1:11" ht="12.75">
      <c r="A17" s="34" t="s">
        <v>15</v>
      </c>
      <c r="B17" s="19">
        <v>145</v>
      </c>
      <c r="C17" s="88"/>
      <c r="D17" s="19">
        <v>86</v>
      </c>
      <c r="E17" s="19">
        <v>3846</v>
      </c>
      <c r="F17" s="4">
        <f>B17+D17+E17</f>
        <v>4077</v>
      </c>
      <c r="G17" s="87"/>
      <c r="H17" s="19">
        <v>3448</v>
      </c>
      <c r="I17" s="207" t="s">
        <v>42</v>
      </c>
      <c r="J17" s="19">
        <v>73</v>
      </c>
      <c r="K17" s="4">
        <f>SUM(H17:J17)</f>
        <v>3521</v>
      </c>
    </row>
    <row r="18" spans="1:11" ht="16.5" customHeight="1">
      <c r="A18" s="29" t="s">
        <v>32</v>
      </c>
      <c r="B18" s="108">
        <f>B6+B12</f>
        <v>10171</v>
      </c>
      <c r="C18" s="108"/>
      <c r="D18" s="108">
        <f aca="true" t="shared" si="2" ref="D18:F20">D6+D12</f>
        <v>14655</v>
      </c>
      <c r="E18" s="108">
        <f t="shared" si="2"/>
        <v>79175</v>
      </c>
      <c r="F18" s="108">
        <f t="shared" si="2"/>
        <v>104001</v>
      </c>
      <c r="G18" s="108"/>
      <c r="H18" s="108">
        <f aca="true" t="shared" si="3" ref="H18:K20">H6+H12</f>
        <v>249446</v>
      </c>
      <c r="I18" s="108">
        <f t="shared" si="3"/>
        <v>45</v>
      </c>
      <c r="J18" s="108">
        <f t="shared" si="3"/>
        <v>33474</v>
      </c>
      <c r="K18" s="108">
        <f t="shared" si="3"/>
        <v>282965</v>
      </c>
    </row>
    <row r="19" spans="1:11" ht="12.75">
      <c r="A19" s="34" t="s">
        <v>13</v>
      </c>
      <c r="B19" s="4">
        <f>B7+B13</f>
        <v>4852</v>
      </c>
      <c r="C19" s="4"/>
      <c r="D19" s="4">
        <f t="shared" si="2"/>
        <v>9446</v>
      </c>
      <c r="E19" s="4">
        <f t="shared" si="2"/>
        <v>54256</v>
      </c>
      <c r="F19" s="4">
        <f t="shared" si="2"/>
        <v>68554</v>
      </c>
      <c r="G19" s="4"/>
      <c r="H19" s="4">
        <f>H7+H13</f>
        <v>152989</v>
      </c>
      <c r="I19" s="4">
        <f t="shared" si="3"/>
        <v>26</v>
      </c>
      <c r="J19" s="4">
        <f>J7+J13</f>
        <v>18502</v>
      </c>
      <c r="K19" s="4">
        <f t="shared" si="3"/>
        <v>171517</v>
      </c>
    </row>
    <row r="20" spans="1:11" ht="12.75">
      <c r="A20" s="34" t="s">
        <v>15</v>
      </c>
      <c r="B20" s="4">
        <f>B8+B14</f>
        <v>5319</v>
      </c>
      <c r="C20" s="4"/>
      <c r="D20" s="4">
        <f t="shared" si="2"/>
        <v>5209</v>
      </c>
      <c r="E20" s="4">
        <f t="shared" si="2"/>
        <v>24919</v>
      </c>
      <c r="F20" s="4">
        <f t="shared" si="2"/>
        <v>35447</v>
      </c>
      <c r="G20" s="4"/>
      <c r="H20" s="4">
        <f t="shared" si="3"/>
        <v>96457</v>
      </c>
      <c r="I20" s="4">
        <f>SUM(I8,I14)</f>
        <v>19</v>
      </c>
      <c r="J20" s="4">
        <f t="shared" si="3"/>
        <v>14972</v>
      </c>
      <c r="K20" s="4">
        <f t="shared" si="3"/>
        <v>111448</v>
      </c>
    </row>
    <row r="21" spans="1:11" ht="24.75" customHeight="1">
      <c r="A21" s="49" t="s">
        <v>154</v>
      </c>
      <c r="B21" s="4">
        <f>B23+B22</f>
        <v>5479</v>
      </c>
      <c r="C21" s="4"/>
      <c r="D21" s="4">
        <f>D23+D22</f>
        <v>5766</v>
      </c>
      <c r="E21" s="4">
        <f>E23+E22</f>
        <v>39407</v>
      </c>
      <c r="F21" s="4">
        <f>F23+F22</f>
        <v>50652</v>
      </c>
      <c r="G21" s="4"/>
      <c r="H21" s="4">
        <f>H23+H22</f>
        <v>70833</v>
      </c>
      <c r="I21" s="4">
        <f>I23+I22</f>
        <v>27</v>
      </c>
      <c r="J21" s="4">
        <f>J23+J22</f>
        <v>8473</v>
      </c>
      <c r="K21" s="4">
        <f>K23+K22</f>
        <v>79333</v>
      </c>
    </row>
    <row r="22" spans="1:11" ht="12.75">
      <c r="A22" s="34" t="s">
        <v>13</v>
      </c>
      <c r="B22" s="4">
        <f>B10+B16</f>
        <v>2476</v>
      </c>
      <c r="C22" s="4"/>
      <c r="D22" s="4">
        <f aca="true" t="shared" si="4" ref="D22:F23">D10+D16</f>
        <v>4091</v>
      </c>
      <c r="E22" s="4">
        <f t="shared" si="4"/>
        <v>28068</v>
      </c>
      <c r="F22" s="4">
        <f t="shared" si="4"/>
        <v>34635</v>
      </c>
      <c r="G22" s="4"/>
      <c r="H22" s="4">
        <f aca="true" t="shared" si="5" ref="H22:K23">H10+H16</f>
        <v>43020</v>
      </c>
      <c r="I22" s="206">
        <f>SUM(I10,I16)</f>
        <v>18</v>
      </c>
      <c r="J22" s="4">
        <f t="shared" si="5"/>
        <v>4468</v>
      </c>
      <c r="K22" s="4">
        <f t="shared" si="5"/>
        <v>47506</v>
      </c>
    </row>
    <row r="23" spans="1:11" ht="12.75">
      <c r="A23" s="35" t="s">
        <v>15</v>
      </c>
      <c r="B23" s="60">
        <f>B11+B17</f>
        <v>3003</v>
      </c>
      <c r="C23" s="60"/>
      <c r="D23" s="60">
        <f t="shared" si="4"/>
        <v>1675</v>
      </c>
      <c r="E23" s="60">
        <f t="shared" si="4"/>
        <v>11339</v>
      </c>
      <c r="F23" s="60">
        <f t="shared" si="4"/>
        <v>16017</v>
      </c>
      <c r="G23" s="60"/>
      <c r="H23" s="60">
        <f t="shared" si="5"/>
        <v>27813</v>
      </c>
      <c r="I23" s="205">
        <f>SUM(I11,I17)</f>
        <v>9</v>
      </c>
      <c r="J23" s="60">
        <f t="shared" si="5"/>
        <v>4005</v>
      </c>
      <c r="K23" s="60">
        <f t="shared" si="5"/>
        <v>31827</v>
      </c>
    </row>
    <row r="24" spans="1:11" ht="24.75" customHeight="1">
      <c r="A24" s="35"/>
      <c r="B24" s="19"/>
      <c r="C24" s="19"/>
      <c r="D24" s="19"/>
      <c r="E24" s="19"/>
      <c r="F24" s="19"/>
      <c r="G24" s="19"/>
      <c r="H24" s="19"/>
      <c r="I24" s="19"/>
      <c r="J24" s="19"/>
      <c r="K24" s="19"/>
    </row>
    <row r="25" spans="1:11" ht="45.75" customHeight="1">
      <c r="A25" s="235" t="s">
        <v>184</v>
      </c>
      <c r="B25" s="236"/>
      <c r="C25" s="236"/>
      <c r="D25" s="236"/>
      <c r="E25" s="236"/>
      <c r="F25" s="236"/>
      <c r="G25" s="236"/>
      <c r="H25" s="236"/>
      <c r="I25" s="236"/>
      <c r="J25" s="236"/>
      <c r="K25" s="236"/>
    </row>
    <row r="26" ht="12.75">
      <c r="A26" s="28"/>
    </row>
    <row r="27" ht="12.75">
      <c r="A27" s="28"/>
    </row>
  </sheetData>
  <sheetProtection/>
  <mergeCells count="5">
    <mergeCell ref="A25:K25"/>
    <mergeCell ref="A1:K1"/>
    <mergeCell ref="A3:K3"/>
    <mergeCell ref="B4:F4"/>
    <mergeCell ref="H4:K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selection activeCell="L2" sqref="L2"/>
    </sheetView>
  </sheetViews>
  <sheetFormatPr defaultColWidth="9.140625" defaultRowHeight="12.75"/>
  <cols>
    <col min="1" max="1" width="21.421875" style="0" customWidth="1"/>
    <col min="2" max="2" width="8.28125" style="0" customWidth="1"/>
    <col min="3" max="3" width="1.8515625" style="0" customWidth="1"/>
    <col min="4" max="4" width="7.28125" style="0" customWidth="1"/>
    <col min="5" max="5" width="7.140625" style="0" customWidth="1"/>
    <col min="6" max="6" width="9.28125" style="0" customWidth="1"/>
    <col min="7" max="7" width="1.8515625" style="0" customWidth="1"/>
    <col min="8" max="9" width="8.28125" style="0" customWidth="1"/>
    <col min="10" max="10" width="7.140625" style="0" customWidth="1"/>
    <col min="11" max="11" width="8.28125" style="0" customWidth="1"/>
    <col min="12" max="12" width="5.28125" style="0" customWidth="1"/>
  </cols>
  <sheetData>
    <row r="1" spans="1:11" ht="42" customHeight="1">
      <c r="A1" s="231" t="s">
        <v>225</v>
      </c>
      <c r="B1" s="232"/>
      <c r="C1" s="232"/>
      <c r="D1" s="232"/>
      <c r="E1" s="232"/>
      <c r="F1" s="232"/>
      <c r="G1" s="232"/>
      <c r="H1" s="232"/>
      <c r="I1" s="232"/>
      <c r="J1" s="232"/>
      <c r="K1" s="232"/>
    </row>
    <row r="2" spans="1:11" ht="7.5" customHeight="1">
      <c r="A2" s="72"/>
      <c r="B2" s="73"/>
      <c r="C2" s="73"/>
      <c r="D2" s="73"/>
      <c r="E2" s="73"/>
      <c r="F2" s="73"/>
      <c r="G2" s="73"/>
      <c r="H2" s="73"/>
      <c r="I2" s="73"/>
      <c r="J2" s="73"/>
      <c r="K2" s="73"/>
    </row>
    <row r="3" spans="1:11" ht="27" customHeight="1">
      <c r="A3" s="234" t="s">
        <v>165</v>
      </c>
      <c r="B3" s="234"/>
      <c r="C3" s="234"/>
      <c r="D3" s="234"/>
      <c r="E3" s="234"/>
      <c r="F3" s="234"/>
      <c r="G3" s="234"/>
      <c r="H3" s="234"/>
      <c r="I3" s="234"/>
      <c r="J3" s="234"/>
      <c r="K3" s="234"/>
    </row>
    <row r="4" spans="1:11" ht="16.5" customHeight="1">
      <c r="A4" s="71" t="s">
        <v>100</v>
      </c>
      <c r="B4" s="241" t="s">
        <v>47</v>
      </c>
      <c r="C4" s="241"/>
      <c r="D4" s="241"/>
      <c r="E4" s="241"/>
      <c r="F4" s="241"/>
      <c r="G4" s="57"/>
      <c r="H4" s="74" t="s">
        <v>7</v>
      </c>
      <c r="I4" s="74"/>
      <c r="J4" s="74"/>
      <c r="K4" s="74"/>
    </row>
    <row r="5" spans="1:11" ht="49.5" customHeight="1">
      <c r="A5" s="5" t="s">
        <v>101</v>
      </c>
      <c r="B5" s="10" t="s">
        <v>207</v>
      </c>
      <c r="C5" s="92"/>
      <c r="D5" s="10" t="s">
        <v>16</v>
      </c>
      <c r="E5" s="10" t="s">
        <v>9</v>
      </c>
      <c r="F5" s="10" t="s">
        <v>126</v>
      </c>
      <c r="G5" s="10"/>
      <c r="H5" s="10" t="s">
        <v>41</v>
      </c>
      <c r="I5" s="10" t="s">
        <v>10</v>
      </c>
      <c r="J5" s="10" t="s">
        <v>209</v>
      </c>
      <c r="K5" s="10" t="s">
        <v>38</v>
      </c>
    </row>
    <row r="6" spans="1:11" ht="16.5" customHeight="1">
      <c r="A6" s="29" t="s">
        <v>11</v>
      </c>
      <c r="B6" s="108">
        <f>B7+B8</f>
        <v>9644</v>
      </c>
      <c r="C6" s="108"/>
      <c r="D6" s="108">
        <f>D7+D8</f>
        <v>10436</v>
      </c>
      <c r="E6" s="108">
        <f>E7+E8</f>
        <v>35988</v>
      </c>
      <c r="F6" s="108">
        <f>B6+D6+E6</f>
        <v>56068</v>
      </c>
      <c r="G6" s="108"/>
      <c r="H6" s="108">
        <f>H8+H7</f>
        <v>224509</v>
      </c>
      <c r="I6" s="108">
        <f>I8+I7</f>
        <v>41</v>
      </c>
      <c r="J6" s="108">
        <f>J8+J7</f>
        <v>32498</v>
      </c>
      <c r="K6" s="108">
        <f>K8+K7</f>
        <v>257048</v>
      </c>
    </row>
    <row r="7" spans="1:11" ht="12.75">
      <c r="A7" s="34" t="s">
        <v>13</v>
      </c>
      <c r="B7" s="4">
        <v>4587</v>
      </c>
      <c r="C7" s="87"/>
      <c r="D7" s="4">
        <v>6342</v>
      </c>
      <c r="E7" s="4">
        <v>23192</v>
      </c>
      <c r="F7" s="4">
        <f>B7+D7+E7</f>
        <v>34121</v>
      </c>
      <c r="G7" s="4"/>
      <c r="H7" s="4">
        <v>136354</v>
      </c>
      <c r="I7" s="4">
        <v>22</v>
      </c>
      <c r="J7" s="4">
        <v>17753</v>
      </c>
      <c r="K7" s="4">
        <f>H7+I7+J7</f>
        <v>154129</v>
      </c>
    </row>
    <row r="8" spans="1:11" ht="12.75">
      <c r="A8" s="34" t="s">
        <v>15</v>
      </c>
      <c r="B8" s="4">
        <v>5057</v>
      </c>
      <c r="C8" s="87"/>
      <c r="D8" s="4">
        <v>4094</v>
      </c>
      <c r="E8" s="4">
        <v>12796</v>
      </c>
      <c r="F8" s="4">
        <f>B8+D8+E8</f>
        <v>21947</v>
      </c>
      <c r="G8" s="4"/>
      <c r="H8" s="4">
        <v>88155</v>
      </c>
      <c r="I8" s="4">
        <v>19</v>
      </c>
      <c r="J8" s="4">
        <v>14745</v>
      </c>
      <c r="K8" s="4">
        <f>H8+I8+J8</f>
        <v>102919</v>
      </c>
    </row>
    <row r="9" spans="1:11" ht="24.75" customHeight="1">
      <c r="A9" s="49" t="s">
        <v>154</v>
      </c>
      <c r="B9" s="4">
        <f>B11+B10</f>
        <v>5175</v>
      </c>
      <c r="C9" s="4"/>
      <c r="D9" s="4">
        <f>D11+D10</f>
        <v>3460</v>
      </c>
      <c r="E9" s="4">
        <f>E11+E10</f>
        <v>14696</v>
      </c>
      <c r="F9" s="4">
        <f>F11+F10</f>
        <v>23331</v>
      </c>
      <c r="G9" s="4"/>
      <c r="H9" s="4">
        <f>H11+H10</f>
        <v>59869</v>
      </c>
      <c r="I9" s="4">
        <f>I11+I10</f>
        <v>24</v>
      </c>
      <c r="J9" s="4">
        <f>J11+J10</f>
        <v>8086</v>
      </c>
      <c r="K9" s="4">
        <f>K11+K10</f>
        <v>67979</v>
      </c>
    </row>
    <row r="10" spans="1:11" ht="12.75">
      <c r="A10" s="34" t="s">
        <v>13</v>
      </c>
      <c r="B10" s="4">
        <v>2324</v>
      </c>
      <c r="C10" s="87"/>
      <c r="D10" s="4">
        <v>2173</v>
      </c>
      <c r="E10" s="4">
        <v>9445</v>
      </c>
      <c r="F10" s="4">
        <f aca="true" t="shared" si="0" ref="F10:F17">B10+D10+E10</f>
        <v>13942</v>
      </c>
      <c r="G10" s="4"/>
      <c r="H10" s="4">
        <v>35513</v>
      </c>
      <c r="I10" s="4">
        <v>15</v>
      </c>
      <c r="J10" s="4">
        <v>4153</v>
      </c>
      <c r="K10" s="4">
        <f>H10+I10+J10</f>
        <v>39681</v>
      </c>
    </row>
    <row r="11" spans="1:11" ht="12.75">
      <c r="A11" s="34" t="s">
        <v>15</v>
      </c>
      <c r="B11" s="4">
        <v>2851</v>
      </c>
      <c r="C11" s="87"/>
      <c r="D11" s="4">
        <v>1287</v>
      </c>
      <c r="E11" s="4">
        <v>5251</v>
      </c>
      <c r="F11" s="4">
        <f t="shared" si="0"/>
        <v>9389</v>
      </c>
      <c r="G11" s="4"/>
      <c r="H11" s="4">
        <v>24356</v>
      </c>
      <c r="I11" s="4">
        <v>9</v>
      </c>
      <c r="J11" s="4">
        <v>3933</v>
      </c>
      <c r="K11" s="4">
        <f>H11+I11+J11</f>
        <v>28298</v>
      </c>
    </row>
    <row r="12" spans="1:11" ht="18.75" customHeight="1">
      <c r="A12" s="29" t="s">
        <v>14</v>
      </c>
      <c r="B12" s="108">
        <f>B13+B14</f>
        <v>488</v>
      </c>
      <c r="C12" s="108"/>
      <c r="D12" s="108">
        <f>D13+D14</f>
        <v>798</v>
      </c>
      <c r="E12" s="108">
        <f>E13+E14</f>
        <v>15550</v>
      </c>
      <c r="F12" s="108">
        <f t="shared" si="0"/>
        <v>16836</v>
      </c>
      <c r="G12" s="108"/>
      <c r="H12" s="108">
        <f>H14+H13</f>
        <v>24539</v>
      </c>
      <c r="I12" s="108">
        <f>SUM(I13:I14)</f>
        <v>4</v>
      </c>
      <c r="J12" s="108">
        <f>J14+J13</f>
        <v>970</v>
      </c>
      <c r="K12" s="108">
        <f>K14+K13</f>
        <v>25513</v>
      </c>
    </row>
    <row r="13" spans="1:11" ht="12.75">
      <c r="A13" s="34" t="s">
        <v>13</v>
      </c>
      <c r="B13" s="4">
        <v>242</v>
      </c>
      <c r="C13" s="87"/>
      <c r="D13" s="4">
        <v>606</v>
      </c>
      <c r="E13" s="4">
        <v>10249</v>
      </c>
      <c r="F13" s="4">
        <f t="shared" si="0"/>
        <v>11097</v>
      </c>
      <c r="G13" s="4"/>
      <c r="H13" s="4">
        <v>16260</v>
      </c>
      <c r="I13" s="4">
        <v>4</v>
      </c>
      <c r="J13" s="4">
        <v>745</v>
      </c>
      <c r="K13" s="4">
        <f>H13+I13+J13</f>
        <v>17009</v>
      </c>
    </row>
    <row r="14" spans="1:11" ht="12.75">
      <c r="A14" s="34" t="s">
        <v>15</v>
      </c>
      <c r="B14" s="4">
        <v>246</v>
      </c>
      <c r="C14" s="87"/>
      <c r="D14" s="4">
        <v>192</v>
      </c>
      <c r="E14" s="4">
        <v>5301</v>
      </c>
      <c r="F14" s="4">
        <f t="shared" si="0"/>
        <v>5739</v>
      </c>
      <c r="G14" s="4"/>
      <c r="H14" s="4">
        <v>8279</v>
      </c>
      <c r="I14" s="167" t="s">
        <v>135</v>
      </c>
      <c r="J14" s="4">
        <v>225</v>
      </c>
      <c r="K14" s="4">
        <f>SUM(H14:J14)</f>
        <v>8504</v>
      </c>
    </row>
    <row r="15" spans="1:11" ht="24.75" customHeight="1">
      <c r="A15" s="49" t="s">
        <v>154</v>
      </c>
      <c r="B15" s="4">
        <f>B17+B16</f>
        <v>286</v>
      </c>
      <c r="C15" s="4"/>
      <c r="D15" s="4">
        <f>D17+D16</f>
        <v>347</v>
      </c>
      <c r="E15" s="4">
        <f>E17+E16</f>
        <v>8949</v>
      </c>
      <c r="F15" s="4">
        <f t="shared" si="0"/>
        <v>9582</v>
      </c>
      <c r="G15" s="4"/>
      <c r="H15" s="4">
        <f>H17+H16</f>
        <v>10690</v>
      </c>
      <c r="I15" s="4">
        <f>SUM(I16:I17)</f>
        <v>3</v>
      </c>
      <c r="J15" s="4">
        <f>J17+J16</f>
        <v>388</v>
      </c>
      <c r="K15" s="4">
        <f>H15+I15+J15</f>
        <v>11081</v>
      </c>
    </row>
    <row r="16" spans="1:11" ht="12.75">
      <c r="A16" s="34" t="s">
        <v>13</v>
      </c>
      <c r="B16" s="4">
        <v>141</v>
      </c>
      <c r="C16" s="87"/>
      <c r="D16" s="4">
        <v>278</v>
      </c>
      <c r="E16" s="4">
        <v>5901</v>
      </c>
      <c r="F16" s="4">
        <f t="shared" si="0"/>
        <v>6320</v>
      </c>
      <c r="G16" s="4"/>
      <c r="H16" s="4">
        <v>7244</v>
      </c>
      <c r="I16" s="4">
        <v>3</v>
      </c>
      <c r="J16" s="4">
        <v>315</v>
      </c>
      <c r="K16" s="4">
        <f>H16+I16+J16</f>
        <v>7562</v>
      </c>
    </row>
    <row r="17" spans="1:11" ht="12.75">
      <c r="A17" s="34" t="s">
        <v>15</v>
      </c>
      <c r="B17" s="19">
        <v>145</v>
      </c>
      <c r="C17" s="88"/>
      <c r="D17" s="19">
        <v>69</v>
      </c>
      <c r="E17" s="19">
        <v>3048</v>
      </c>
      <c r="F17" s="4">
        <f t="shared" si="0"/>
        <v>3262</v>
      </c>
      <c r="G17" s="4"/>
      <c r="H17" s="19">
        <v>3446</v>
      </c>
      <c r="I17" s="67" t="s">
        <v>42</v>
      </c>
      <c r="J17" s="19">
        <v>73</v>
      </c>
      <c r="K17" s="4">
        <f>SUM(H17:J17)</f>
        <v>3519</v>
      </c>
    </row>
    <row r="18" spans="1:11" ht="18.75" customHeight="1">
      <c r="A18" s="29" t="s">
        <v>32</v>
      </c>
      <c r="B18" s="108">
        <f>B19+B20</f>
        <v>10132</v>
      </c>
      <c r="C18" s="108"/>
      <c r="D18" s="108">
        <f>D19+D20</f>
        <v>11234</v>
      </c>
      <c r="E18" s="108">
        <f>E19+E20</f>
        <v>51538</v>
      </c>
      <c r="F18" s="108">
        <f>B18+D18+E18</f>
        <v>72904</v>
      </c>
      <c r="G18" s="108"/>
      <c r="H18" s="108">
        <f aca="true" t="shared" si="1" ref="H18:K20">H6+H12</f>
        <v>249048</v>
      </c>
      <c r="I18" s="108">
        <f t="shared" si="1"/>
        <v>45</v>
      </c>
      <c r="J18" s="108">
        <f t="shared" si="1"/>
        <v>33468</v>
      </c>
      <c r="K18" s="108">
        <f t="shared" si="1"/>
        <v>282561</v>
      </c>
    </row>
    <row r="19" spans="1:11" ht="12.75">
      <c r="A19" s="34" t="s">
        <v>13</v>
      </c>
      <c r="B19" s="4">
        <f>B7+B13</f>
        <v>4829</v>
      </c>
      <c r="C19" s="4"/>
      <c r="D19" s="4">
        <f>D7+D13</f>
        <v>6948</v>
      </c>
      <c r="E19" s="4">
        <f>E7+E13</f>
        <v>33441</v>
      </c>
      <c r="F19" s="4">
        <f>B19+D19+E19</f>
        <v>45218</v>
      </c>
      <c r="G19" s="4"/>
      <c r="H19" s="4">
        <f t="shared" si="1"/>
        <v>152614</v>
      </c>
      <c r="I19" s="4">
        <f>I7+I13</f>
        <v>26</v>
      </c>
      <c r="J19" s="4">
        <f t="shared" si="1"/>
        <v>18498</v>
      </c>
      <c r="K19" s="4">
        <f t="shared" si="1"/>
        <v>171138</v>
      </c>
    </row>
    <row r="20" spans="1:11" ht="12.75">
      <c r="A20" s="34" t="s">
        <v>15</v>
      </c>
      <c r="B20" s="4">
        <f>B8+B14</f>
        <v>5303</v>
      </c>
      <c r="C20" s="4"/>
      <c r="D20" s="4">
        <f>D8+D14</f>
        <v>4286</v>
      </c>
      <c r="E20" s="4">
        <f>E8+E14</f>
        <v>18097</v>
      </c>
      <c r="F20" s="4">
        <f>B20+D20+E20</f>
        <v>27686</v>
      </c>
      <c r="G20" s="4"/>
      <c r="H20" s="4">
        <f t="shared" si="1"/>
        <v>96434</v>
      </c>
      <c r="I20" s="4">
        <f>SUM(I8,I14)</f>
        <v>19</v>
      </c>
      <c r="J20" s="4">
        <f t="shared" si="1"/>
        <v>14970</v>
      </c>
      <c r="K20" s="4">
        <f t="shared" si="1"/>
        <v>111423</v>
      </c>
    </row>
    <row r="21" spans="1:11" ht="24.75" customHeight="1">
      <c r="A21" s="49" t="s">
        <v>154</v>
      </c>
      <c r="B21" s="4">
        <f>B22+B23</f>
        <v>5461</v>
      </c>
      <c r="C21" s="4"/>
      <c r="D21" s="4">
        <f>D22+D23</f>
        <v>3807</v>
      </c>
      <c r="E21" s="4">
        <f>E22+E23</f>
        <v>23645</v>
      </c>
      <c r="F21" s="4">
        <f>F22+F23</f>
        <v>32913</v>
      </c>
      <c r="G21" s="4"/>
      <c r="H21" s="4">
        <f>H22+H23</f>
        <v>70559</v>
      </c>
      <c r="I21" s="4">
        <f>I22+I23</f>
        <v>27</v>
      </c>
      <c r="J21" s="4">
        <f>J22+J23</f>
        <v>8474</v>
      </c>
      <c r="K21" s="4">
        <f>K22+K23</f>
        <v>79060</v>
      </c>
    </row>
    <row r="22" spans="1:11" ht="12.75">
      <c r="A22" s="34" t="s">
        <v>13</v>
      </c>
      <c r="B22" s="4">
        <f>B10+B16</f>
        <v>2465</v>
      </c>
      <c r="C22" s="4"/>
      <c r="D22" s="4">
        <f aca="true" t="shared" si="2" ref="D22:F23">D10+D16</f>
        <v>2451</v>
      </c>
      <c r="E22" s="4">
        <f t="shared" si="2"/>
        <v>15346</v>
      </c>
      <c r="F22" s="4">
        <f t="shared" si="2"/>
        <v>20262</v>
      </c>
      <c r="G22" s="4"/>
      <c r="H22" s="4">
        <f aca="true" t="shared" si="3" ref="H22:K23">H10+H16</f>
        <v>42757</v>
      </c>
      <c r="I22" s="19">
        <f>SUM(I10,I16)</f>
        <v>18</v>
      </c>
      <c r="J22" s="4">
        <f t="shared" si="3"/>
        <v>4468</v>
      </c>
      <c r="K22" s="4">
        <f t="shared" si="3"/>
        <v>47243</v>
      </c>
    </row>
    <row r="23" spans="1:11" ht="12.75">
      <c r="A23" s="35" t="s">
        <v>15</v>
      </c>
      <c r="B23" s="60">
        <f>B11+B17</f>
        <v>2996</v>
      </c>
      <c r="C23" s="60"/>
      <c r="D23" s="60">
        <f t="shared" si="2"/>
        <v>1356</v>
      </c>
      <c r="E23" s="60">
        <f t="shared" si="2"/>
        <v>8299</v>
      </c>
      <c r="F23" s="60">
        <f t="shared" si="2"/>
        <v>12651</v>
      </c>
      <c r="G23" s="60"/>
      <c r="H23" s="60">
        <f t="shared" si="3"/>
        <v>27802</v>
      </c>
      <c r="I23" s="60">
        <f>SUM(I11,I17)</f>
        <v>9</v>
      </c>
      <c r="J23" s="60">
        <f t="shared" si="3"/>
        <v>4006</v>
      </c>
      <c r="K23" s="60">
        <f t="shared" si="3"/>
        <v>31817</v>
      </c>
    </row>
    <row r="24" spans="1:11" ht="24" customHeight="1">
      <c r="A24" s="78"/>
      <c r="B24" s="19"/>
      <c r="C24" s="19"/>
      <c r="D24" s="19"/>
      <c r="E24" s="19"/>
      <c r="F24" s="19"/>
      <c r="G24" s="19"/>
      <c r="H24" s="19"/>
      <c r="I24" s="19"/>
      <c r="J24" s="19"/>
      <c r="K24" s="19"/>
    </row>
    <row r="25" spans="1:12" ht="60" customHeight="1">
      <c r="A25" s="235" t="s">
        <v>208</v>
      </c>
      <c r="B25" s="236"/>
      <c r="C25" s="236"/>
      <c r="D25" s="236"/>
      <c r="E25" s="236"/>
      <c r="F25" s="236"/>
      <c r="G25" s="236"/>
      <c r="H25" s="236"/>
      <c r="I25" s="236"/>
      <c r="J25" s="236"/>
      <c r="K25" s="236"/>
      <c r="L25" s="230"/>
    </row>
    <row r="26" spans="1:11" ht="12.75">
      <c r="A26" s="16"/>
      <c r="B26" s="16"/>
      <c r="C26" s="16"/>
      <c r="D26" s="16"/>
      <c r="E26" s="16"/>
      <c r="F26" s="16"/>
      <c r="G26" s="16"/>
      <c r="H26" s="16"/>
      <c r="I26" s="16"/>
      <c r="J26" s="16"/>
      <c r="K26" s="16"/>
    </row>
    <row r="27" spans="1:11" ht="12.75" customHeight="1">
      <c r="A27" s="16"/>
      <c r="B27" s="16"/>
      <c r="C27" s="16"/>
      <c r="D27" s="16"/>
      <c r="E27" s="16"/>
      <c r="F27" s="16"/>
      <c r="G27" s="16"/>
      <c r="H27" s="16"/>
      <c r="I27" s="16"/>
      <c r="J27" s="16"/>
      <c r="K27" s="16"/>
    </row>
    <row r="28" ht="12.75">
      <c r="A28" s="150"/>
    </row>
    <row r="31" spans="1:4" ht="12.75">
      <c r="A31" s="28"/>
      <c r="B31" s="28"/>
      <c r="C31" s="28"/>
      <c r="D31" s="28"/>
    </row>
    <row r="32" ht="12.75">
      <c r="A32" s="28"/>
    </row>
    <row r="33" ht="12.75">
      <c r="A33" s="28"/>
    </row>
  </sheetData>
  <sheetProtection/>
  <mergeCells count="4">
    <mergeCell ref="A1:K1"/>
    <mergeCell ref="A3:K3"/>
    <mergeCell ref="B4:F4"/>
    <mergeCell ref="A25:L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selection activeCell="K2" sqref="K2"/>
    </sheetView>
  </sheetViews>
  <sheetFormatPr defaultColWidth="9.140625" defaultRowHeight="12.75"/>
  <cols>
    <col min="1" max="1" width="21.421875" style="0" customWidth="1"/>
    <col min="2" max="2" width="8.28125" style="0" customWidth="1"/>
    <col min="3" max="3" width="1.7109375" style="0" customWidth="1"/>
    <col min="4" max="5" width="8.28125" style="0" customWidth="1"/>
    <col min="6" max="6" width="9.7109375" style="0" customWidth="1"/>
    <col min="7" max="7" width="1.7109375" style="0" customWidth="1"/>
    <col min="8" max="8" width="8.7109375" style="0" customWidth="1"/>
    <col min="9" max="9" width="8.28125" style="0" customWidth="1"/>
    <col min="10" max="10" width="9.28125" style="0" customWidth="1"/>
    <col min="11" max="11" width="8.421875" style="0" customWidth="1"/>
  </cols>
  <sheetData>
    <row r="1" spans="1:11" ht="42" customHeight="1">
      <c r="A1" s="231" t="s">
        <v>226</v>
      </c>
      <c r="B1" s="231"/>
      <c r="C1" s="231"/>
      <c r="D1" s="231"/>
      <c r="E1" s="231"/>
      <c r="F1" s="231"/>
      <c r="G1" s="231"/>
      <c r="H1" s="231"/>
      <c r="I1" s="231"/>
      <c r="J1" s="231"/>
      <c r="K1" s="16"/>
    </row>
    <row r="2" spans="1:11" ht="7.5" customHeight="1">
      <c r="A2" s="72"/>
      <c r="B2" s="72"/>
      <c r="C2" s="72"/>
      <c r="D2" s="72"/>
      <c r="E2" s="72"/>
      <c r="F2" s="72"/>
      <c r="G2" s="72"/>
      <c r="H2" s="72"/>
      <c r="I2" s="72"/>
      <c r="J2" s="72"/>
      <c r="K2" s="16"/>
    </row>
    <row r="3" spans="1:11" ht="28.5" customHeight="1">
      <c r="A3" s="234" t="s">
        <v>166</v>
      </c>
      <c r="B3" s="234"/>
      <c r="C3" s="234"/>
      <c r="D3" s="234"/>
      <c r="E3" s="234"/>
      <c r="F3" s="234"/>
      <c r="G3" s="234"/>
      <c r="H3" s="234"/>
      <c r="I3" s="234"/>
      <c r="J3" s="234"/>
      <c r="K3" s="17"/>
    </row>
    <row r="4" spans="1:11" ht="16.5" customHeight="1">
      <c r="A4" s="71" t="s">
        <v>100</v>
      </c>
      <c r="B4" s="74" t="s">
        <v>47</v>
      </c>
      <c r="C4" s="74"/>
      <c r="D4" s="74"/>
      <c r="E4" s="74"/>
      <c r="F4" s="74"/>
      <c r="G4" s="57"/>
      <c r="H4" s="74" t="s">
        <v>7</v>
      </c>
      <c r="I4" s="74"/>
      <c r="J4" s="74"/>
      <c r="K4" s="57"/>
    </row>
    <row r="5" spans="1:11" ht="51" customHeight="1">
      <c r="A5" s="5" t="s">
        <v>101</v>
      </c>
      <c r="B5" s="10" t="s">
        <v>207</v>
      </c>
      <c r="C5" s="92"/>
      <c r="D5" s="10" t="s">
        <v>16</v>
      </c>
      <c r="E5" s="10" t="s">
        <v>9</v>
      </c>
      <c r="F5" s="10" t="s">
        <v>126</v>
      </c>
      <c r="G5" s="10"/>
      <c r="H5" s="10" t="s">
        <v>20</v>
      </c>
      <c r="I5" s="10"/>
      <c r="J5" s="10"/>
      <c r="K5" s="20"/>
    </row>
    <row r="6" spans="1:11" ht="17.25" customHeight="1">
      <c r="A6" s="29" t="s">
        <v>11</v>
      </c>
      <c r="B6" s="108">
        <f>B8+B7</f>
        <v>44</v>
      </c>
      <c r="C6" s="108"/>
      <c r="D6" s="108">
        <f>D8+D7</f>
        <v>3782</v>
      </c>
      <c r="E6" s="108">
        <f>E8+E7</f>
        <v>24013</v>
      </c>
      <c r="F6" s="108">
        <f>B6+D6+E6</f>
        <v>27839</v>
      </c>
      <c r="G6" s="108"/>
      <c r="H6" s="108">
        <f>H8+H7</f>
        <v>179</v>
      </c>
      <c r="I6" s="108"/>
      <c r="J6" s="108"/>
      <c r="K6" s="7"/>
    </row>
    <row r="7" spans="1:11" ht="12.75">
      <c r="A7" s="34" t="s">
        <v>13</v>
      </c>
      <c r="B7" s="4">
        <v>26</v>
      </c>
      <c r="C7" s="4"/>
      <c r="D7" s="4">
        <v>2711</v>
      </c>
      <c r="E7" s="4">
        <v>17879</v>
      </c>
      <c r="F7" s="4">
        <f>B7+D7+E7</f>
        <v>20616</v>
      </c>
      <c r="G7" s="87"/>
      <c r="H7" s="4">
        <v>168</v>
      </c>
      <c r="I7" s="87"/>
      <c r="J7" s="4"/>
      <c r="K7" s="4"/>
    </row>
    <row r="8" spans="1:11" ht="12.75">
      <c r="A8" s="34" t="s">
        <v>15</v>
      </c>
      <c r="B8" s="4">
        <v>18</v>
      </c>
      <c r="C8" s="4"/>
      <c r="D8" s="4">
        <v>1071</v>
      </c>
      <c r="E8" s="4">
        <v>6134</v>
      </c>
      <c r="F8" s="4">
        <f>B8+D8+E8</f>
        <v>7223</v>
      </c>
      <c r="G8" s="87"/>
      <c r="H8" s="4">
        <v>11</v>
      </c>
      <c r="I8" s="87"/>
      <c r="J8" s="4"/>
      <c r="K8" s="4"/>
    </row>
    <row r="9" spans="1:11" ht="25.5" customHeight="1">
      <c r="A9" s="49" t="s">
        <v>154</v>
      </c>
      <c r="B9" s="4">
        <f>SUM(B10:B11)</f>
        <v>22</v>
      </c>
      <c r="C9" s="4"/>
      <c r="D9" s="4">
        <f>D11+D10</f>
        <v>2092</v>
      </c>
      <c r="E9" s="4">
        <f>E11+E10</f>
        <v>13197</v>
      </c>
      <c r="F9" s="4">
        <f>B9+D9+E9</f>
        <v>15311</v>
      </c>
      <c r="G9" s="87"/>
      <c r="H9" s="4">
        <f>H10+H11</f>
        <v>111</v>
      </c>
      <c r="I9" s="87"/>
      <c r="J9" s="4"/>
      <c r="K9" s="4"/>
    </row>
    <row r="10" spans="1:11" ht="12.75">
      <c r="A10" s="34" t="s">
        <v>13</v>
      </c>
      <c r="B10" s="4">
        <v>13</v>
      </c>
      <c r="C10" s="87"/>
      <c r="D10" s="4">
        <v>1732</v>
      </c>
      <c r="E10" s="4">
        <v>10561</v>
      </c>
      <c r="F10" s="4">
        <f>B10+D10+E10</f>
        <v>12306</v>
      </c>
      <c r="G10" s="87"/>
      <c r="H10" s="4">
        <v>102</v>
      </c>
      <c r="I10" s="87"/>
      <c r="J10" s="4"/>
      <c r="K10" s="4"/>
    </row>
    <row r="11" spans="1:11" ht="12.75">
      <c r="A11" s="34" t="s">
        <v>15</v>
      </c>
      <c r="B11" s="62">
        <v>9</v>
      </c>
      <c r="C11" s="87"/>
      <c r="D11" s="4">
        <v>360</v>
      </c>
      <c r="E11" s="4">
        <v>2636</v>
      </c>
      <c r="F11" s="4">
        <f aca="true" t="shared" si="0" ref="F11:F17">SUM(B11:E11)</f>
        <v>3005</v>
      </c>
      <c r="G11" s="87"/>
      <c r="H11" s="4">
        <v>9</v>
      </c>
      <c r="I11" s="87"/>
      <c r="J11" s="4"/>
      <c r="K11" s="4"/>
    </row>
    <row r="12" spans="1:11" ht="18.75" customHeight="1">
      <c r="A12" s="29" t="s">
        <v>14</v>
      </c>
      <c r="B12" s="175" t="s">
        <v>135</v>
      </c>
      <c r="C12" s="171"/>
      <c r="D12" s="171">
        <f>D14+D13</f>
        <v>237</v>
      </c>
      <c r="E12" s="108">
        <f>E14+E13</f>
        <v>7409</v>
      </c>
      <c r="F12" s="108">
        <f t="shared" si="0"/>
        <v>7646</v>
      </c>
      <c r="G12" s="108"/>
      <c r="H12" s="108">
        <f>H14+H13</f>
        <v>203</v>
      </c>
      <c r="I12" s="98"/>
      <c r="J12" s="108"/>
      <c r="K12" s="4"/>
    </row>
    <row r="13" spans="1:11" ht="12.75">
      <c r="A13" s="34" t="s">
        <v>13</v>
      </c>
      <c r="B13" s="167" t="s">
        <v>135</v>
      </c>
      <c r="C13" s="165"/>
      <c r="D13" s="165">
        <v>197</v>
      </c>
      <c r="E13" s="4">
        <v>5740</v>
      </c>
      <c r="F13" s="4">
        <f>SUM(B13:E13)</f>
        <v>5937</v>
      </c>
      <c r="G13" s="87"/>
      <c r="H13" s="4">
        <v>198</v>
      </c>
      <c r="I13" s="96"/>
      <c r="J13" s="4"/>
      <c r="K13" s="4"/>
    </row>
    <row r="14" spans="1:11" ht="12.75">
      <c r="A14" s="34" t="s">
        <v>15</v>
      </c>
      <c r="B14" s="167" t="s">
        <v>42</v>
      </c>
      <c r="C14" s="167"/>
      <c r="D14" s="165">
        <v>40</v>
      </c>
      <c r="E14" s="4">
        <v>1669</v>
      </c>
      <c r="F14" s="4">
        <f t="shared" si="0"/>
        <v>1709</v>
      </c>
      <c r="G14" s="87"/>
      <c r="H14" s="4">
        <v>5</v>
      </c>
      <c r="I14" s="96"/>
      <c r="J14" s="4"/>
      <c r="K14" s="4"/>
    </row>
    <row r="15" spans="1:11" ht="24.75" customHeight="1">
      <c r="A15" s="49" t="s">
        <v>154</v>
      </c>
      <c r="B15" s="167" t="s">
        <v>135</v>
      </c>
      <c r="C15" s="167"/>
      <c r="D15" s="165">
        <f>D17+D16</f>
        <v>160</v>
      </c>
      <c r="E15" s="4">
        <f>E17+E16</f>
        <v>4726</v>
      </c>
      <c r="F15" s="4">
        <f>SUM(B15:E15)</f>
        <v>4886</v>
      </c>
      <c r="G15" s="87"/>
      <c r="H15" s="4">
        <f>H16+H17</f>
        <v>172</v>
      </c>
      <c r="I15" s="96"/>
      <c r="J15" s="4"/>
      <c r="K15" s="4"/>
    </row>
    <row r="16" spans="1:11" ht="12.75">
      <c r="A16" s="34" t="s">
        <v>13</v>
      </c>
      <c r="B16" s="167" t="s">
        <v>135</v>
      </c>
      <c r="C16" s="177"/>
      <c r="D16" s="165">
        <v>142</v>
      </c>
      <c r="E16" s="4">
        <v>3835</v>
      </c>
      <c r="F16" s="4">
        <f>SUM(B16:E16)</f>
        <v>3977</v>
      </c>
      <c r="G16" s="87"/>
      <c r="H16" s="4">
        <v>168</v>
      </c>
      <c r="I16" s="96"/>
      <c r="J16" s="4"/>
      <c r="K16" s="4"/>
    </row>
    <row r="17" spans="1:11" ht="12.75">
      <c r="A17" s="34" t="s">
        <v>15</v>
      </c>
      <c r="B17" s="168" t="s">
        <v>42</v>
      </c>
      <c r="C17" s="214"/>
      <c r="D17" s="170">
        <v>18</v>
      </c>
      <c r="E17" s="19">
        <v>891</v>
      </c>
      <c r="F17" s="4">
        <f t="shared" si="0"/>
        <v>909</v>
      </c>
      <c r="G17" s="87"/>
      <c r="H17" s="67">
        <v>4</v>
      </c>
      <c r="I17" s="149"/>
      <c r="J17" s="4"/>
      <c r="K17" s="19"/>
    </row>
    <row r="18" spans="1:10" ht="18.75" customHeight="1">
      <c r="A18" s="29" t="s">
        <v>32</v>
      </c>
      <c r="B18" s="108">
        <f>B20+B19</f>
        <v>44</v>
      </c>
      <c r="C18" s="108"/>
      <c r="D18" s="108">
        <f>D20+D19</f>
        <v>4019</v>
      </c>
      <c r="E18" s="108">
        <f>E20+E19</f>
        <v>31422</v>
      </c>
      <c r="F18" s="108">
        <f>F20+F19</f>
        <v>35485</v>
      </c>
      <c r="G18" s="108"/>
      <c r="H18" s="108">
        <f aca="true" t="shared" si="1" ref="H18:H23">H6+H12</f>
        <v>382</v>
      </c>
      <c r="I18" s="108"/>
      <c r="J18" s="108"/>
    </row>
    <row r="19" spans="1:10" ht="12.75">
      <c r="A19" s="34" t="s">
        <v>13</v>
      </c>
      <c r="B19" s="4">
        <f>SUM(B7,B13)</f>
        <v>26</v>
      </c>
      <c r="C19" s="4"/>
      <c r="D19" s="4">
        <f>D7+D13</f>
        <v>2908</v>
      </c>
      <c r="E19" s="4">
        <f aca="true" t="shared" si="2" ref="D19:F20">E7+E13</f>
        <v>23619</v>
      </c>
      <c r="F19" s="4">
        <f t="shared" si="2"/>
        <v>26553</v>
      </c>
      <c r="G19" s="4"/>
      <c r="H19" s="4">
        <f>H7+H13</f>
        <v>366</v>
      </c>
      <c r="I19" s="4"/>
      <c r="J19" s="4"/>
    </row>
    <row r="20" spans="1:10" ht="12.75">
      <c r="A20" s="34" t="s">
        <v>15</v>
      </c>
      <c r="B20" s="4">
        <f>SUM(B8,B14)</f>
        <v>18</v>
      </c>
      <c r="C20" s="4"/>
      <c r="D20" s="4">
        <f t="shared" si="2"/>
        <v>1111</v>
      </c>
      <c r="E20" s="4">
        <f t="shared" si="2"/>
        <v>7803</v>
      </c>
      <c r="F20" s="4">
        <f t="shared" si="2"/>
        <v>8932</v>
      </c>
      <c r="G20" s="4"/>
      <c r="H20" s="4">
        <f>H8+H14</f>
        <v>16</v>
      </c>
      <c r="I20" s="4"/>
      <c r="J20" s="4"/>
    </row>
    <row r="21" spans="1:10" ht="24" customHeight="1">
      <c r="A21" s="49" t="s">
        <v>154</v>
      </c>
      <c r="B21" s="4">
        <f>B23+B22</f>
        <v>22</v>
      </c>
      <c r="C21" s="4"/>
      <c r="D21" s="4">
        <f>D23+D22</f>
        <v>2252</v>
      </c>
      <c r="E21" s="4">
        <f>E23+E22</f>
        <v>17923</v>
      </c>
      <c r="F21" s="4">
        <f>F23+F22</f>
        <v>20197</v>
      </c>
      <c r="G21" s="4"/>
      <c r="H21" s="4">
        <f t="shared" si="1"/>
        <v>283</v>
      </c>
      <c r="I21" s="4"/>
      <c r="J21" s="4"/>
    </row>
    <row r="22" spans="1:10" ht="12.75">
      <c r="A22" s="48" t="s">
        <v>13</v>
      </c>
      <c r="B22" s="4">
        <f>SUM(B10,B16)</f>
        <v>13</v>
      </c>
      <c r="C22" s="4"/>
      <c r="D22" s="4">
        <f>D10+D16</f>
        <v>1874</v>
      </c>
      <c r="E22" s="4">
        <f aca="true" t="shared" si="3" ref="D22:F23">E10+E16</f>
        <v>14396</v>
      </c>
      <c r="F22" s="4">
        <f t="shared" si="3"/>
        <v>16283</v>
      </c>
      <c r="G22" s="4"/>
      <c r="H22" s="4">
        <f t="shared" si="1"/>
        <v>270</v>
      </c>
      <c r="I22" s="4"/>
      <c r="J22" s="4"/>
    </row>
    <row r="23" spans="1:11" ht="12.75">
      <c r="A23" s="35" t="s">
        <v>15</v>
      </c>
      <c r="B23" s="60">
        <f>SUM(B11,B17)</f>
        <v>9</v>
      </c>
      <c r="C23" s="60"/>
      <c r="D23" s="60">
        <f t="shared" si="3"/>
        <v>378</v>
      </c>
      <c r="E23" s="60">
        <f t="shared" si="3"/>
        <v>3527</v>
      </c>
      <c r="F23" s="60">
        <f t="shared" si="3"/>
        <v>3914</v>
      </c>
      <c r="G23" s="60"/>
      <c r="H23" s="60">
        <f t="shared" si="1"/>
        <v>13</v>
      </c>
      <c r="I23" s="60"/>
      <c r="J23" s="60"/>
      <c r="K23" s="6"/>
    </row>
    <row r="24" spans="1:11" ht="23.25" customHeight="1">
      <c r="A24" s="35"/>
      <c r="B24" s="19"/>
      <c r="C24" s="19"/>
      <c r="D24" s="19"/>
      <c r="E24" s="19"/>
      <c r="F24" s="19"/>
      <c r="G24" s="19"/>
      <c r="H24" s="19"/>
      <c r="I24" s="19"/>
      <c r="J24" s="19"/>
      <c r="K24" s="6"/>
    </row>
    <row r="25" spans="1:11" ht="48.75" customHeight="1">
      <c r="A25" s="242" t="s">
        <v>214</v>
      </c>
      <c r="B25" s="242"/>
      <c r="C25" s="242"/>
      <c r="D25" s="242"/>
      <c r="E25" s="242"/>
      <c r="F25" s="242"/>
      <c r="G25" s="242"/>
      <c r="H25" s="242"/>
      <c r="I25" s="242"/>
      <c r="J25" s="242"/>
      <c r="K25" s="242"/>
    </row>
    <row r="26" ht="12.75">
      <c r="A26" s="28"/>
    </row>
    <row r="27" ht="12.75">
      <c r="A27" s="28"/>
    </row>
    <row r="28" spans="1:3" ht="12.75">
      <c r="A28" s="150"/>
      <c r="B28" s="95"/>
      <c r="C28" s="95"/>
    </row>
  </sheetData>
  <sheetProtection/>
  <mergeCells count="3">
    <mergeCell ref="A1:J1"/>
    <mergeCell ref="A3:J3"/>
    <mergeCell ref="A25:K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P52"/>
  <sheetViews>
    <sheetView zoomScalePageLayoutView="0" workbookViewId="0" topLeftCell="A1">
      <selection activeCell="N2" sqref="N2"/>
    </sheetView>
  </sheetViews>
  <sheetFormatPr defaultColWidth="9.140625" defaultRowHeight="12.75"/>
  <cols>
    <col min="1" max="1" width="11.28125" style="0" customWidth="1"/>
    <col min="2" max="2" width="9.28125" style="0" customWidth="1"/>
    <col min="3" max="3" width="1.7109375" style="0" customWidth="1"/>
    <col min="4" max="4" width="8.28125" style="0" customWidth="1"/>
    <col min="5" max="5" width="1.57421875" style="0" customWidth="1"/>
    <col min="6" max="6" width="8.00390625" style="0" customWidth="1"/>
    <col min="7" max="7" width="7.57421875" style="0" customWidth="1"/>
    <col min="8" max="8" width="9.57421875" style="0" customWidth="1"/>
    <col min="9" max="9" width="1.7109375" style="0" customWidth="1"/>
    <col min="10" max="10" width="8.57421875" style="0" customWidth="1"/>
    <col min="11" max="11" width="8.00390625" style="0" customWidth="1"/>
    <col min="12" max="12" width="7.57421875" style="0" customWidth="1"/>
    <col min="13" max="13" width="7.8515625" style="0" customWidth="1"/>
  </cols>
  <sheetData>
    <row r="1" spans="1:13" ht="27.75" customHeight="1">
      <c r="A1" s="231" t="s">
        <v>227</v>
      </c>
      <c r="B1" s="232"/>
      <c r="C1" s="232"/>
      <c r="D1" s="232"/>
      <c r="E1" s="232"/>
      <c r="F1" s="232"/>
      <c r="G1" s="232"/>
      <c r="H1" s="232"/>
      <c r="I1" s="232"/>
      <c r="J1" s="232"/>
      <c r="K1" s="232"/>
      <c r="L1" s="232"/>
      <c r="M1" s="232"/>
    </row>
    <row r="2" spans="1:13" ht="7.5" customHeight="1">
      <c r="A2" s="72"/>
      <c r="B2" s="73"/>
      <c r="C2" s="73"/>
      <c r="D2" s="73"/>
      <c r="E2" s="73"/>
      <c r="F2" s="73"/>
      <c r="G2" s="73"/>
      <c r="H2" s="73"/>
      <c r="I2" s="73"/>
      <c r="J2" s="73"/>
      <c r="K2" s="73"/>
      <c r="L2" s="73"/>
      <c r="M2" s="73"/>
    </row>
    <row r="3" spans="1:13" ht="25.5" customHeight="1">
      <c r="A3" s="234" t="s">
        <v>212</v>
      </c>
      <c r="B3" s="234"/>
      <c r="C3" s="234"/>
      <c r="D3" s="234"/>
      <c r="E3" s="234"/>
      <c r="F3" s="234"/>
      <c r="G3" s="234"/>
      <c r="H3" s="234"/>
      <c r="I3" s="234"/>
      <c r="J3" s="234"/>
      <c r="K3" s="234"/>
      <c r="L3" s="234"/>
      <c r="M3" s="236"/>
    </row>
    <row r="4" spans="1:14" ht="27" customHeight="1">
      <c r="A4" s="127" t="s">
        <v>102</v>
      </c>
      <c r="B4" s="116" t="s">
        <v>48</v>
      </c>
      <c r="C4" s="80"/>
      <c r="D4" s="245" t="s">
        <v>49</v>
      </c>
      <c r="E4" s="245"/>
      <c r="F4" s="246"/>
      <c r="G4" s="246"/>
      <c r="H4" s="246"/>
      <c r="I4" s="21"/>
      <c r="J4" s="245" t="s">
        <v>50</v>
      </c>
      <c r="K4" s="246"/>
      <c r="L4" s="246"/>
      <c r="M4" s="21"/>
      <c r="N4" s="37"/>
    </row>
    <row r="5" spans="1:13" ht="48.75" customHeight="1">
      <c r="A5" s="5" t="s">
        <v>167</v>
      </c>
      <c r="B5" s="10" t="s">
        <v>92</v>
      </c>
      <c r="C5" s="10"/>
      <c r="D5" s="10" t="s">
        <v>156</v>
      </c>
      <c r="E5" s="92"/>
      <c r="F5" s="10" t="s">
        <v>93</v>
      </c>
      <c r="G5" s="10" t="s">
        <v>9</v>
      </c>
      <c r="H5" s="10" t="s">
        <v>126</v>
      </c>
      <c r="I5" s="10"/>
      <c r="J5" s="10" t="s">
        <v>41</v>
      </c>
      <c r="K5" s="10" t="s">
        <v>144</v>
      </c>
      <c r="L5" s="10" t="s">
        <v>34</v>
      </c>
      <c r="M5" s="20"/>
    </row>
    <row r="6" spans="1:13" ht="18.75" customHeight="1">
      <c r="A6" s="104" t="s">
        <v>13</v>
      </c>
      <c r="B6" s="112">
        <v>100</v>
      </c>
      <c r="C6" s="112"/>
      <c r="D6" s="112">
        <v>100</v>
      </c>
      <c r="E6" s="112"/>
      <c r="F6" s="112">
        <v>100</v>
      </c>
      <c r="G6" s="112">
        <v>100</v>
      </c>
      <c r="H6" s="112">
        <v>100</v>
      </c>
      <c r="I6" s="112"/>
      <c r="J6" s="112">
        <v>100</v>
      </c>
      <c r="K6" s="112">
        <v>100</v>
      </c>
      <c r="L6" s="112">
        <v>100</v>
      </c>
      <c r="M6" s="7"/>
    </row>
    <row r="7" spans="1:13" ht="12.75">
      <c r="A7" s="13" t="s">
        <v>186</v>
      </c>
      <c r="B7" s="185">
        <v>0</v>
      </c>
      <c r="C7" s="102"/>
      <c r="D7" s="7">
        <v>8.9</v>
      </c>
      <c r="E7" s="93"/>
      <c r="F7" s="185">
        <v>0</v>
      </c>
      <c r="G7" s="185">
        <v>0</v>
      </c>
      <c r="H7" s="7">
        <v>0.6</v>
      </c>
      <c r="I7" s="93"/>
      <c r="J7" s="7">
        <v>6.2</v>
      </c>
      <c r="K7" s="7">
        <v>3.4</v>
      </c>
      <c r="L7" s="7">
        <v>5.9</v>
      </c>
      <c r="M7" s="4"/>
    </row>
    <row r="8" spans="1:13" ht="12.75">
      <c r="A8" s="3" t="s">
        <v>187</v>
      </c>
      <c r="B8" s="7">
        <v>19.1</v>
      </c>
      <c r="C8" s="93"/>
      <c r="D8" s="7">
        <v>77.2</v>
      </c>
      <c r="E8" s="93"/>
      <c r="F8" s="7">
        <v>59.2</v>
      </c>
      <c r="G8" s="7">
        <v>38.5</v>
      </c>
      <c r="H8" s="7">
        <v>39</v>
      </c>
      <c r="I8" s="93"/>
      <c r="J8" s="7">
        <v>51.3</v>
      </c>
      <c r="K8" s="7">
        <v>40.3</v>
      </c>
      <c r="L8" s="7">
        <v>50</v>
      </c>
      <c r="M8" s="4"/>
    </row>
    <row r="9" spans="1:13" ht="12.75">
      <c r="A9" s="3" t="s">
        <v>188</v>
      </c>
      <c r="B9" s="7">
        <v>21.9</v>
      </c>
      <c r="C9" s="93"/>
      <c r="D9" s="7">
        <v>7.7</v>
      </c>
      <c r="E9" s="93"/>
      <c r="F9" s="7">
        <v>15.9</v>
      </c>
      <c r="G9" s="7">
        <v>19.2</v>
      </c>
      <c r="H9" s="7">
        <v>18.7</v>
      </c>
      <c r="I9" s="93"/>
      <c r="J9" s="7">
        <v>22</v>
      </c>
      <c r="K9" s="7">
        <v>22.9</v>
      </c>
      <c r="L9" s="7">
        <v>22.1</v>
      </c>
      <c r="M9" s="4"/>
    </row>
    <row r="10" spans="1:13" ht="12.75">
      <c r="A10" s="3" t="s">
        <v>189</v>
      </c>
      <c r="B10" s="7">
        <v>22.2</v>
      </c>
      <c r="C10" s="93"/>
      <c r="D10" s="7">
        <v>2.4</v>
      </c>
      <c r="E10" s="93"/>
      <c r="F10" s="7">
        <v>7.9</v>
      </c>
      <c r="G10" s="7">
        <v>14.6</v>
      </c>
      <c r="H10" s="7">
        <v>14.8</v>
      </c>
      <c r="I10" s="93"/>
      <c r="J10" s="7">
        <v>8.3</v>
      </c>
      <c r="K10" s="7">
        <v>11.6</v>
      </c>
      <c r="L10" s="7">
        <v>8.7</v>
      </c>
      <c r="M10" s="4"/>
    </row>
    <row r="11" spans="1:13" ht="12.75">
      <c r="A11" s="3" t="s">
        <v>190</v>
      </c>
      <c r="B11" s="7">
        <v>17.4</v>
      </c>
      <c r="C11" s="93"/>
      <c r="D11" s="7">
        <v>1.6</v>
      </c>
      <c r="E11" s="93"/>
      <c r="F11" s="7">
        <v>6.7</v>
      </c>
      <c r="G11" s="7">
        <v>12.3</v>
      </c>
      <c r="H11" s="7">
        <v>12.1</v>
      </c>
      <c r="I11" s="93"/>
      <c r="J11" s="7">
        <v>6.2</v>
      </c>
      <c r="K11" s="7">
        <v>9.7</v>
      </c>
      <c r="L11" s="7">
        <v>6.6</v>
      </c>
      <c r="M11" s="4"/>
    </row>
    <row r="12" spans="1:13" ht="12.75">
      <c r="A12" s="3" t="s">
        <v>191</v>
      </c>
      <c r="B12" s="7">
        <v>11.5</v>
      </c>
      <c r="C12" s="93"/>
      <c r="D12" s="7">
        <v>1.3</v>
      </c>
      <c r="E12" s="93"/>
      <c r="F12" s="7">
        <v>5.3</v>
      </c>
      <c r="G12" s="7">
        <v>8.6</v>
      </c>
      <c r="H12" s="7">
        <v>8.4</v>
      </c>
      <c r="I12" s="93"/>
      <c r="J12" s="7">
        <v>4</v>
      </c>
      <c r="K12" s="7">
        <v>7.2</v>
      </c>
      <c r="L12" s="7">
        <v>4.3</v>
      </c>
      <c r="M12" s="4"/>
    </row>
    <row r="13" spans="1:13" ht="12.75">
      <c r="A13" s="3" t="s">
        <v>192</v>
      </c>
      <c r="B13" s="7">
        <v>5.8</v>
      </c>
      <c r="C13" s="93"/>
      <c r="D13" s="7">
        <v>0.6</v>
      </c>
      <c r="E13" s="93"/>
      <c r="F13" s="7">
        <v>3.3</v>
      </c>
      <c r="G13" s="7">
        <v>4.9</v>
      </c>
      <c r="H13" s="7">
        <v>4.6</v>
      </c>
      <c r="I13" s="93"/>
      <c r="J13" s="7">
        <v>1.6</v>
      </c>
      <c r="K13" s="7">
        <v>3.8</v>
      </c>
      <c r="L13" s="7">
        <v>1.9</v>
      </c>
      <c r="M13" s="4"/>
    </row>
    <row r="14" spans="1:13" ht="12.75">
      <c r="A14" s="3" t="s">
        <v>193</v>
      </c>
      <c r="B14" s="7">
        <v>2</v>
      </c>
      <c r="C14" s="93"/>
      <c r="D14" s="7">
        <v>0.3</v>
      </c>
      <c r="E14" s="93"/>
      <c r="F14" s="7">
        <v>1.6</v>
      </c>
      <c r="G14" s="7">
        <v>1.8</v>
      </c>
      <c r="H14" s="7">
        <v>1.8</v>
      </c>
      <c r="I14" s="93"/>
      <c r="J14" s="7">
        <v>0.4</v>
      </c>
      <c r="K14" s="7">
        <v>1.2</v>
      </c>
      <c r="L14" s="7">
        <v>0.5</v>
      </c>
      <c r="M14" s="4"/>
    </row>
    <row r="15" spans="1:16" ht="12.75">
      <c r="A15" s="3" t="s">
        <v>194</v>
      </c>
      <c r="B15" s="185" t="s">
        <v>42</v>
      </c>
      <c r="C15" s="93"/>
      <c r="D15" s="185" t="s">
        <v>42</v>
      </c>
      <c r="E15" s="102"/>
      <c r="F15" s="185" t="s">
        <v>42</v>
      </c>
      <c r="G15" s="185" t="s">
        <v>42</v>
      </c>
      <c r="H15" s="185" t="s">
        <v>42</v>
      </c>
      <c r="I15" s="93"/>
      <c r="J15" s="7">
        <v>0</v>
      </c>
      <c r="K15" s="185">
        <v>0</v>
      </c>
      <c r="L15" s="7">
        <v>0</v>
      </c>
      <c r="M15" s="4"/>
      <c r="N15" s="182"/>
      <c r="O15" s="182"/>
      <c r="P15" s="182"/>
    </row>
    <row r="16" spans="1:13" ht="12.75">
      <c r="A16" s="3" t="s">
        <v>108</v>
      </c>
      <c r="B16" s="4">
        <v>15827</v>
      </c>
      <c r="C16" s="87"/>
      <c r="D16" s="4">
        <v>4727</v>
      </c>
      <c r="E16" s="87"/>
      <c r="F16" s="4">
        <v>7777</v>
      </c>
      <c r="G16" s="4">
        <v>40504</v>
      </c>
      <c r="H16" s="4">
        <f>B16+D16+F16+G16</f>
        <v>68835</v>
      </c>
      <c r="I16" s="87"/>
      <c r="J16" s="4">
        <v>144533</v>
      </c>
      <c r="K16" s="4">
        <v>18312</v>
      </c>
      <c r="L16" s="4">
        <f>SUM(J16:K16)</f>
        <v>162845</v>
      </c>
      <c r="M16" s="4"/>
    </row>
    <row r="17" spans="2:13" s="186" customFormat="1" ht="16.5" customHeight="1">
      <c r="B17" s="94"/>
      <c r="C17" s="94"/>
      <c r="D17" s="94"/>
      <c r="E17" s="94"/>
      <c r="F17" s="94"/>
      <c r="G17" s="94"/>
      <c r="H17" s="94"/>
      <c r="I17" s="94"/>
      <c r="J17" s="94"/>
      <c r="K17" s="94"/>
      <c r="L17" s="94"/>
      <c r="M17" s="187"/>
    </row>
    <row r="18" spans="1:13" ht="16.5" customHeight="1">
      <c r="A18" s="14" t="s">
        <v>15</v>
      </c>
      <c r="B18" s="112">
        <v>100</v>
      </c>
      <c r="C18" s="112"/>
      <c r="D18" s="112">
        <v>100</v>
      </c>
      <c r="E18" s="112"/>
      <c r="F18" s="112">
        <v>100</v>
      </c>
      <c r="G18" s="112">
        <v>100</v>
      </c>
      <c r="H18" s="112">
        <v>100</v>
      </c>
      <c r="I18" s="112"/>
      <c r="J18" s="112">
        <v>100</v>
      </c>
      <c r="K18" s="112">
        <v>100</v>
      </c>
      <c r="L18" s="112">
        <v>100</v>
      </c>
      <c r="M18" s="4"/>
    </row>
    <row r="19" spans="1:13" ht="12.75">
      <c r="A19" s="13" t="s">
        <v>186</v>
      </c>
      <c r="B19" s="185" t="s">
        <v>42</v>
      </c>
      <c r="C19" s="102"/>
      <c r="D19" s="7">
        <v>11.5</v>
      </c>
      <c r="E19" s="93"/>
      <c r="F19" s="185" t="s">
        <v>42</v>
      </c>
      <c r="G19" s="185">
        <v>0.1</v>
      </c>
      <c r="H19" s="7">
        <v>1.8</v>
      </c>
      <c r="I19" s="93"/>
      <c r="J19" s="7">
        <v>8</v>
      </c>
      <c r="K19" s="7">
        <v>5.5</v>
      </c>
      <c r="L19" s="7">
        <v>7.7</v>
      </c>
      <c r="M19" s="4"/>
    </row>
    <row r="20" spans="1:13" ht="12.75">
      <c r="A20" s="3" t="s">
        <v>187</v>
      </c>
      <c r="B20" s="7">
        <v>29</v>
      </c>
      <c r="C20" s="93"/>
      <c r="D20" s="7">
        <v>78</v>
      </c>
      <c r="E20" s="93"/>
      <c r="F20" s="7">
        <v>68.4</v>
      </c>
      <c r="G20" s="7">
        <v>53.5</v>
      </c>
      <c r="H20" s="7">
        <v>54.9</v>
      </c>
      <c r="I20" s="93"/>
      <c r="J20" s="7">
        <v>56.9</v>
      </c>
      <c r="K20" s="7">
        <v>45.2</v>
      </c>
      <c r="L20" s="7">
        <v>55.3</v>
      </c>
      <c r="M20" s="4"/>
    </row>
    <row r="21" spans="1:13" ht="12.75">
      <c r="A21" s="3" t="s">
        <v>188</v>
      </c>
      <c r="B21" s="7">
        <v>20.1</v>
      </c>
      <c r="C21" s="93"/>
      <c r="D21" s="7">
        <v>7.4</v>
      </c>
      <c r="E21" s="93"/>
      <c r="F21" s="7">
        <v>18.4</v>
      </c>
      <c r="G21" s="7">
        <v>19.1</v>
      </c>
      <c r="H21" s="7">
        <v>17.4</v>
      </c>
      <c r="I21" s="93"/>
      <c r="J21" s="7">
        <v>24.4</v>
      </c>
      <c r="K21" s="7">
        <v>27.9</v>
      </c>
      <c r="L21" s="7">
        <v>24.9</v>
      </c>
      <c r="M21" s="4"/>
    </row>
    <row r="22" spans="1:13" ht="12.75">
      <c r="A22" s="3" t="s">
        <v>189</v>
      </c>
      <c r="B22" s="7">
        <v>18.2</v>
      </c>
      <c r="C22" s="93"/>
      <c r="D22" s="7">
        <v>1.6</v>
      </c>
      <c r="E22" s="93"/>
      <c r="F22" s="7">
        <v>5.3</v>
      </c>
      <c r="G22" s="7">
        <v>10.3</v>
      </c>
      <c r="H22" s="7">
        <v>9.7</v>
      </c>
      <c r="I22" s="93"/>
      <c r="J22" s="7">
        <v>5.7</v>
      </c>
      <c r="K22" s="7">
        <v>10.5</v>
      </c>
      <c r="L22" s="7">
        <v>6.4</v>
      </c>
      <c r="M22" s="4"/>
    </row>
    <row r="23" spans="1:13" ht="12.75">
      <c r="A23" s="3" t="s">
        <v>190</v>
      </c>
      <c r="B23" s="7">
        <v>13.4</v>
      </c>
      <c r="C23" s="93"/>
      <c r="D23" s="7">
        <v>0.9</v>
      </c>
      <c r="E23" s="93"/>
      <c r="F23" s="7">
        <v>3.3</v>
      </c>
      <c r="G23" s="7">
        <v>7.2</v>
      </c>
      <c r="H23" s="7">
        <v>6.8</v>
      </c>
      <c r="I23" s="93"/>
      <c r="J23" s="7">
        <v>2.7</v>
      </c>
      <c r="K23" s="7">
        <v>5.5</v>
      </c>
      <c r="L23" s="7">
        <v>3.1</v>
      </c>
      <c r="M23" s="4"/>
    </row>
    <row r="24" spans="1:13" ht="12.75">
      <c r="A24" s="3" t="s">
        <v>191</v>
      </c>
      <c r="B24" s="7">
        <v>10.5</v>
      </c>
      <c r="C24" s="93"/>
      <c r="D24" s="7">
        <v>0.3</v>
      </c>
      <c r="E24" s="93"/>
      <c r="F24" s="7">
        <v>2.1</v>
      </c>
      <c r="G24" s="7">
        <v>5.5</v>
      </c>
      <c r="H24" s="7">
        <v>5.1</v>
      </c>
      <c r="I24" s="93"/>
      <c r="J24" s="7">
        <v>1.4</v>
      </c>
      <c r="K24" s="7">
        <v>3.1</v>
      </c>
      <c r="L24" s="7">
        <v>1.7</v>
      </c>
      <c r="M24" s="4"/>
    </row>
    <row r="25" spans="1:13" ht="12.75">
      <c r="A25" s="3" t="s">
        <v>192</v>
      </c>
      <c r="B25" s="7">
        <v>6.1</v>
      </c>
      <c r="C25" s="93"/>
      <c r="D25" s="7">
        <v>0.2</v>
      </c>
      <c r="E25" s="93"/>
      <c r="F25" s="7">
        <v>1.6</v>
      </c>
      <c r="G25" s="7">
        <v>3</v>
      </c>
      <c r="H25" s="7">
        <v>2.9</v>
      </c>
      <c r="I25" s="93"/>
      <c r="J25" s="7">
        <v>0.7</v>
      </c>
      <c r="K25" s="7">
        <v>1.6</v>
      </c>
      <c r="L25" s="7">
        <v>0.8</v>
      </c>
      <c r="M25" s="4"/>
    </row>
    <row r="26" spans="1:13" ht="12.75">
      <c r="A26" s="3" t="s">
        <v>193</v>
      </c>
      <c r="B26" s="7">
        <v>2.6</v>
      </c>
      <c r="C26" s="93"/>
      <c r="D26" s="185">
        <v>0.1</v>
      </c>
      <c r="E26" s="93"/>
      <c r="F26" s="7">
        <v>0.9</v>
      </c>
      <c r="G26" s="7">
        <v>1.4</v>
      </c>
      <c r="H26" s="7">
        <v>1.3</v>
      </c>
      <c r="I26" s="93"/>
      <c r="J26" s="7">
        <v>0.2</v>
      </c>
      <c r="K26" s="7">
        <v>0.6</v>
      </c>
      <c r="L26" s="7">
        <v>0.2</v>
      </c>
      <c r="M26" s="4"/>
    </row>
    <row r="27" spans="1:13" ht="12.75">
      <c r="A27" s="3" t="s">
        <v>194</v>
      </c>
      <c r="B27" s="185" t="s">
        <v>42</v>
      </c>
      <c r="C27" s="102"/>
      <c r="D27" s="185" t="s">
        <v>42</v>
      </c>
      <c r="E27" s="102"/>
      <c r="F27" s="185" t="s">
        <v>42</v>
      </c>
      <c r="G27" s="185" t="s">
        <v>42</v>
      </c>
      <c r="H27" s="185" t="s">
        <v>42</v>
      </c>
      <c r="I27" s="93"/>
      <c r="J27" s="7">
        <v>0</v>
      </c>
      <c r="K27" s="185" t="s">
        <v>42</v>
      </c>
      <c r="L27" s="7">
        <v>0</v>
      </c>
      <c r="M27" s="4"/>
    </row>
    <row r="28" spans="1:13" ht="12.75">
      <c r="A28" s="21" t="s">
        <v>109</v>
      </c>
      <c r="B28" s="19">
        <v>6035</v>
      </c>
      <c r="C28" s="88"/>
      <c r="D28" s="19">
        <v>5156</v>
      </c>
      <c r="E28" s="88"/>
      <c r="F28" s="19">
        <v>4675</v>
      </c>
      <c r="G28" s="19">
        <v>18776</v>
      </c>
      <c r="H28" s="19">
        <f>B28+D28+F28+G28</f>
        <v>34642</v>
      </c>
      <c r="I28" s="88"/>
      <c r="J28" s="19">
        <v>91551</v>
      </c>
      <c r="K28" s="19">
        <v>14907</v>
      </c>
      <c r="L28" s="19">
        <f>SUM(J28:K28)</f>
        <v>106458</v>
      </c>
      <c r="M28" s="19"/>
    </row>
    <row r="29" spans="2:13" s="186" customFormat="1" ht="12.75">
      <c r="B29" s="94"/>
      <c r="C29" s="94"/>
      <c r="D29" s="94"/>
      <c r="E29" s="94"/>
      <c r="F29" s="94"/>
      <c r="G29" s="94"/>
      <c r="H29" s="94"/>
      <c r="I29" s="94"/>
      <c r="J29" s="94"/>
      <c r="K29" s="94"/>
      <c r="L29" s="94"/>
      <c r="M29" s="121"/>
    </row>
    <row r="30" spans="1:12" ht="16.5" customHeight="1">
      <c r="A30" s="29" t="s">
        <v>4</v>
      </c>
      <c r="B30" s="112">
        <v>100</v>
      </c>
      <c r="C30" s="112"/>
      <c r="D30" s="112">
        <v>100</v>
      </c>
      <c r="E30" s="112"/>
      <c r="F30" s="112">
        <v>100</v>
      </c>
      <c r="G30" s="112">
        <v>100</v>
      </c>
      <c r="H30" s="112">
        <v>100</v>
      </c>
      <c r="I30" s="112"/>
      <c r="J30" s="112">
        <v>100</v>
      </c>
      <c r="K30" s="112">
        <v>100</v>
      </c>
      <c r="L30" s="112">
        <v>100</v>
      </c>
    </row>
    <row r="31" spans="1:12" ht="12.75">
      <c r="A31" s="13" t="s">
        <v>186</v>
      </c>
      <c r="B31" s="185">
        <v>0</v>
      </c>
      <c r="C31" s="102"/>
      <c r="D31" s="7">
        <v>10.3</v>
      </c>
      <c r="E31" s="93"/>
      <c r="F31" s="185">
        <v>0</v>
      </c>
      <c r="G31" s="185">
        <v>0.1</v>
      </c>
      <c r="H31" s="7">
        <v>1</v>
      </c>
      <c r="I31" s="93"/>
      <c r="J31" s="7">
        <v>6.9</v>
      </c>
      <c r="K31" s="7">
        <v>4.4</v>
      </c>
      <c r="L31" s="7">
        <v>6.6</v>
      </c>
    </row>
    <row r="32" spans="1:12" ht="12.75">
      <c r="A32" s="3" t="s">
        <v>187</v>
      </c>
      <c r="B32" s="7">
        <v>21.8</v>
      </c>
      <c r="C32" s="93"/>
      <c r="D32" s="7">
        <v>77.6</v>
      </c>
      <c r="E32" s="93"/>
      <c r="F32" s="7">
        <v>62.7</v>
      </c>
      <c r="G32" s="7">
        <v>43.2</v>
      </c>
      <c r="H32" s="7">
        <v>44.3</v>
      </c>
      <c r="I32" s="93"/>
      <c r="J32" s="7">
        <v>53.5</v>
      </c>
      <c r="K32" s="7">
        <v>42.5</v>
      </c>
      <c r="L32" s="7">
        <v>52.1</v>
      </c>
    </row>
    <row r="33" spans="1:12" ht="12.75">
      <c r="A33" s="3" t="s">
        <v>188</v>
      </c>
      <c r="B33" s="7">
        <v>21.4</v>
      </c>
      <c r="C33" s="93"/>
      <c r="D33" s="7">
        <v>7.5</v>
      </c>
      <c r="E33" s="93"/>
      <c r="F33" s="7">
        <v>16.8</v>
      </c>
      <c r="G33" s="7">
        <v>19.2</v>
      </c>
      <c r="H33" s="7">
        <v>18.3</v>
      </c>
      <c r="I33" s="93"/>
      <c r="J33" s="7">
        <v>23</v>
      </c>
      <c r="K33" s="7">
        <v>25.1</v>
      </c>
      <c r="L33" s="7">
        <v>23.2</v>
      </c>
    </row>
    <row r="34" spans="1:12" ht="12.75">
      <c r="A34" s="3" t="s">
        <v>189</v>
      </c>
      <c r="B34" s="7">
        <v>21.1</v>
      </c>
      <c r="C34" s="93"/>
      <c r="D34" s="7">
        <v>2</v>
      </c>
      <c r="E34" s="93"/>
      <c r="F34" s="7">
        <v>6.9</v>
      </c>
      <c r="G34" s="7">
        <v>13.2</v>
      </c>
      <c r="H34" s="7">
        <v>13.1</v>
      </c>
      <c r="I34" s="93"/>
      <c r="J34" s="7">
        <v>7.3</v>
      </c>
      <c r="K34" s="7">
        <v>11.1</v>
      </c>
      <c r="L34" s="7">
        <v>7.8</v>
      </c>
    </row>
    <row r="35" spans="1:12" ht="12.75">
      <c r="A35" s="3" t="s">
        <v>190</v>
      </c>
      <c r="B35" s="7">
        <v>16.3</v>
      </c>
      <c r="C35" s="93"/>
      <c r="D35" s="7">
        <v>1.2</v>
      </c>
      <c r="E35" s="93"/>
      <c r="F35" s="7">
        <v>5.4</v>
      </c>
      <c r="G35" s="7">
        <v>10.7</v>
      </c>
      <c r="H35" s="7">
        <v>10.3</v>
      </c>
      <c r="I35" s="93"/>
      <c r="J35" s="7">
        <v>4.8</v>
      </c>
      <c r="K35" s="7">
        <v>7.8</v>
      </c>
      <c r="L35" s="7">
        <v>5.2</v>
      </c>
    </row>
    <row r="36" spans="1:12" ht="12.75">
      <c r="A36" s="3" t="s">
        <v>191</v>
      </c>
      <c r="B36" s="7">
        <v>11.2</v>
      </c>
      <c r="C36" s="93"/>
      <c r="D36" s="7">
        <v>0.8</v>
      </c>
      <c r="E36" s="93"/>
      <c r="F36" s="7">
        <v>4.1</v>
      </c>
      <c r="G36" s="7">
        <v>7.7</v>
      </c>
      <c r="H36" s="7">
        <v>7.3</v>
      </c>
      <c r="I36" s="93"/>
      <c r="J36" s="7">
        <v>3</v>
      </c>
      <c r="K36" s="7">
        <v>5.3</v>
      </c>
      <c r="L36" s="7">
        <v>3.3</v>
      </c>
    </row>
    <row r="37" spans="1:12" ht="12.75">
      <c r="A37" s="3" t="s">
        <v>192</v>
      </c>
      <c r="B37" s="7">
        <v>5.9</v>
      </c>
      <c r="C37" s="93"/>
      <c r="D37" s="7">
        <v>0.4</v>
      </c>
      <c r="E37" s="93"/>
      <c r="F37" s="7">
        <v>2.7</v>
      </c>
      <c r="G37" s="7">
        <v>4.3</v>
      </c>
      <c r="H37" s="7">
        <v>4.1</v>
      </c>
      <c r="I37" s="93"/>
      <c r="J37" s="7">
        <v>1.3</v>
      </c>
      <c r="K37" s="7">
        <v>2.8</v>
      </c>
      <c r="L37" s="7">
        <v>1.4</v>
      </c>
    </row>
    <row r="38" spans="1:12" ht="12.75">
      <c r="A38" s="3" t="s">
        <v>193</v>
      </c>
      <c r="B38" s="7">
        <v>2.2</v>
      </c>
      <c r="C38" s="93"/>
      <c r="D38" s="7">
        <v>0.2</v>
      </c>
      <c r="E38" s="93"/>
      <c r="F38" s="7">
        <v>1.4</v>
      </c>
      <c r="G38" s="7">
        <v>1.7</v>
      </c>
      <c r="H38" s="7">
        <v>1.6</v>
      </c>
      <c r="I38" s="93"/>
      <c r="J38" s="7">
        <v>0.3</v>
      </c>
      <c r="K38" s="7">
        <v>0.9</v>
      </c>
      <c r="L38" s="7">
        <v>0.4</v>
      </c>
    </row>
    <row r="39" spans="1:12" ht="12.75">
      <c r="A39" s="3" t="s">
        <v>194</v>
      </c>
      <c r="B39" s="185" t="s">
        <v>42</v>
      </c>
      <c r="C39" s="93"/>
      <c r="D39" s="185" t="s">
        <v>42</v>
      </c>
      <c r="E39" s="102"/>
      <c r="F39" s="185" t="s">
        <v>42</v>
      </c>
      <c r="G39" s="185" t="s">
        <v>42</v>
      </c>
      <c r="H39" s="185" t="s">
        <v>42</v>
      </c>
      <c r="I39" s="93"/>
      <c r="J39" s="7">
        <v>0</v>
      </c>
      <c r="K39" s="185">
        <v>0</v>
      </c>
      <c r="L39" s="7">
        <v>0</v>
      </c>
    </row>
    <row r="40" spans="1:12" ht="16.5" customHeight="1">
      <c r="A40" s="3" t="s">
        <v>33</v>
      </c>
      <c r="B40" s="19">
        <f>B16+B28</f>
        <v>21862</v>
      </c>
      <c r="C40" s="90"/>
      <c r="D40" s="60">
        <f>D16+D28</f>
        <v>9883</v>
      </c>
      <c r="E40" s="90"/>
      <c r="F40" s="60">
        <f>F16+F28</f>
        <v>12452</v>
      </c>
      <c r="G40" s="60">
        <f>G16+G28</f>
        <v>59280</v>
      </c>
      <c r="H40" s="60">
        <f>H16+H28</f>
        <v>103477</v>
      </c>
      <c r="I40" s="90"/>
      <c r="J40" s="60">
        <f>J16+J28</f>
        <v>236084</v>
      </c>
      <c r="K40" s="60">
        <f>K16+K28</f>
        <v>33219</v>
      </c>
      <c r="L40" s="60">
        <f>L16+L28</f>
        <v>269303</v>
      </c>
    </row>
    <row r="41" spans="1:13" ht="24" customHeight="1">
      <c r="A41" s="247"/>
      <c r="B41" s="248"/>
      <c r="C41" s="19"/>
      <c r="D41" s="19"/>
      <c r="E41" s="19"/>
      <c r="F41" s="19"/>
      <c r="G41" s="19"/>
      <c r="H41" s="19"/>
      <c r="I41" s="19"/>
      <c r="J41" s="19"/>
      <c r="K41" s="19"/>
      <c r="L41" s="19"/>
      <c r="M41" s="19"/>
    </row>
    <row r="42" spans="1:13" ht="48.75" customHeight="1">
      <c r="A42" s="243" t="s">
        <v>217</v>
      </c>
      <c r="B42" s="244"/>
      <c r="C42" s="244"/>
      <c r="D42" s="244"/>
      <c r="E42" s="244"/>
      <c r="F42" s="244"/>
      <c r="G42" s="244"/>
      <c r="H42" s="244"/>
      <c r="I42" s="244"/>
      <c r="J42" s="244"/>
      <c r="K42" s="244"/>
      <c r="L42" s="244"/>
      <c r="M42" s="244"/>
    </row>
    <row r="43" spans="1:13" s="190" customFormat="1" ht="12.75">
      <c r="A43" s="188"/>
      <c r="B43" s="189"/>
      <c r="C43" s="189"/>
      <c r="D43" s="189"/>
      <c r="E43" s="189"/>
      <c r="F43" s="189"/>
      <c r="G43" s="189"/>
      <c r="H43" s="189"/>
      <c r="I43" s="189"/>
      <c r="J43" s="189"/>
      <c r="K43" s="189"/>
      <c r="L43" s="189"/>
      <c r="M43" s="189"/>
    </row>
    <row r="50" spans="1:9" ht="12.75">
      <c r="A50" s="28"/>
      <c r="B50" s="28"/>
      <c r="C50" s="28"/>
      <c r="D50" s="28"/>
      <c r="E50" s="28"/>
      <c r="F50" s="28"/>
      <c r="G50" s="28"/>
      <c r="H50" s="28"/>
      <c r="I50" s="28"/>
    </row>
    <row r="51" ht="12.75">
      <c r="A51" s="28"/>
    </row>
    <row r="52" ht="12.75">
      <c r="A52" s="28"/>
    </row>
  </sheetData>
  <sheetProtection/>
  <mergeCells count="6">
    <mergeCell ref="A1:M1"/>
    <mergeCell ref="A3:M3"/>
    <mergeCell ref="A42:M42"/>
    <mergeCell ref="D4:H4"/>
    <mergeCell ref="J4:L4"/>
    <mergeCell ref="A41:B4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N47"/>
  <sheetViews>
    <sheetView zoomScalePageLayoutView="0" workbookViewId="0" topLeftCell="A1">
      <selection activeCell="N2" sqref="N2"/>
    </sheetView>
  </sheetViews>
  <sheetFormatPr defaultColWidth="9.140625" defaultRowHeight="12.75"/>
  <cols>
    <col min="1" max="1" width="11.28125" style="0" customWidth="1"/>
    <col min="2" max="2" width="9.28125" style="0" customWidth="1"/>
    <col min="3" max="3" width="1.7109375" style="0" customWidth="1"/>
    <col min="4" max="4" width="8.00390625" style="0" customWidth="1"/>
    <col min="5" max="5" width="1.421875" style="0" customWidth="1"/>
    <col min="6" max="6" width="7.140625" style="0" customWidth="1"/>
    <col min="7" max="7" width="7.57421875" style="0" customWidth="1"/>
    <col min="8" max="8" width="9.28125" style="0" customWidth="1"/>
    <col min="9" max="9" width="1.7109375" style="0" customWidth="1"/>
    <col min="10" max="10" width="8.57421875" style="0" customWidth="1"/>
    <col min="11" max="11" width="8.00390625" style="0" customWidth="1"/>
    <col min="12" max="12" width="7.57421875" style="0" customWidth="1"/>
    <col min="13" max="13" width="9.421875" style="0" customWidth="1"/>
  </cols>
  <sheetData>
    <row r="1" spans="1:13" ht="27" customHeight="1">
      <c r="A1" s="231" t="s">
        <v>228</v>
      </c>
      <c r="B1" s="232"/>
      <c r="C1" s="232"/>
      <c r="D1" s="232"/>
      <c r="E1" s="232"/>
      <c r="F1" s="232"/>
      <c r="G1" s="232"/>
      <c r="H1" s="232"/>
      <c r="I1" s="232"/>
      <c r="J1" s="232"/>
      <c r="K1" s="232"/>
      <c r="L1" s="232"/>
      <c r="M1" s="232"/>
    </row>
    <row r="2" spans="1:13" ht="7.5" customHeight="1">
      <c r="A2" s="72"/>
      <c r="B2" s="73"/>
      <c r="C2" s="73"/>
      <c r="D2" s="73"/>
      <c r="E2" s="73"/>
      <c r="F2" s="73"/>
      <c r="G2" s="73"/>
      <c r="H2" s="73"/>
      <c r="I2" s="73"/>
      <c r="J2" s="73"/>
      <c r="K2" s="73"/>
      <c r="L2" s="73"/>
      <c r="M2" s="73"/>
    </row>
    <row r="3" spans="1:13" ht="27" customHeight="1">
      <c r="A3" s="236" t="s">
        <v>211</v>
      </c>
      <c r="B3" s="236"/>
      <c r="C3" s="236"/>
      <c r="D3" s="236"/>
      <c r="E3" s="236"/>
      <c r="F3" s="236"/>
      <c r="G3" s="236"/>
      <c r="H3" s="236"/>
      <c r="I3" s="236"/>
      <c r="J3" s="236"/>
      <c r="K3" s="236"/>
      <c r="L3" s="236"/>
      <c r="M3" s="236"/>
    </row>
    <row r="4" spans="1:14" ht="25.5" customHeight="1">
      <c r="A4" s="129" t="s">
        <v>102</v>
      </c>
      <c r="B4" s="116" t="s">
        <v>48</v>
      </c>
      <c r="C4" s="77"/>
      <c r="D4" s="245" t="s">
        <v>49</v>
      </c>
      <c r="E4" s="245"/>
      <c r="F4" s="246"/>
      <c r="G4" s="246"/>
      <c r="H4" s="246"/>
      <c r="I4" s="68"/>
      <c r="J4" s="251" t="s">
        <v>50</v>
      </c>
      <c r="K4" s="251"/>
      <c r="L4" s="251"/>
      <c r="M4" s="12"/>
      <c r="N4" s="37"/>
    </row>
    <row r="5" spans="1:13" ht="50.25" customHeight="1">
      <c r="A5" s="5" t="s">
        <v>167</v>
      </c>
      <c r="B5" s="10" t="s">
        <v>92</v>
      </c>
      <c r="C5" s="10"/>
      <c r="D5" s="10" t="s">
        <v>156</v>
      </c>
      <c r="E5" s="128"/>
      <c r="F5" s="10" t="s">
        <v>93</v>
      </c>
      <c r="G5" s="10" t="s">
        <v>9</v>
      </c>
      <c r="H5" s="10" t="s">
        <v>126</v>
      </c>
      <c r="I5" s="10"/>
      <c r="J5" s="10" t="s">
        <v>41</v>
      </c>
      <c r="K5" s="10" t="s">
        <v>144</v>
      </c>
      <c r="L5" s="10" t="s">
        <v>34</v>
      </c>
      <c r="M5" s="20"/>
    </row>
    <row r="6" spans="1:13" ht="18.75" customHeight="1">
      <c r="A6" s="84" t="s">
        <v>13</v>
      </c>
      <c r="B6" s="112">
        <v>100</v>
      </c>
      <c r="C6" s="112"/>
      <c r="D6" s="112">
        <v>100</v>
      </c>
      <c r="E6" s="112"/>
      <c r="F6" s="112">
        <v>100</v>
      </c>
      <c r="G6" s="112">
        <v>100</v>
      </c>
      <c r="H6" s="112">
        <v>100</v>
      </c>
      <c r="I6" s="112"/>
      <c r="J6" s="112">
        <v>100</v>
      </c>
      <c r="K6" s="112">
        <v>100</v>
      </c>
      <c r="L6" s="112">
        <v>100</v>
      </c>
      <c r="M6" s="7"/>
    </row>
    <row r="7" spans="1:13" ht="12.75">
      <c r="A7" s="13" t="s">
        <v>186</v>
      </c>
      <c r="B7" s="185">
        <v>0</v>
      </c>
      <c r="C7" s="102"/>
      <c r="D7" s="7">
        <v>8.9</v>
      </c>
      <c r="E7" s="93"/>
      <c r="F7" s="185">
        <v>0</v>
      </c>
      <c r="G7" s="185">
        <v>0.1</v>
      </c>
      <c r="H7" s="7">
        <v>1</v>
      </c>
      <c r="I7" s="93"/>
      <c r="J7" s="7">
        <v>6.2</v>
      </c>
      <c r="K7" s="7">
        <v>3.4</v>
      </c>
      <c r="L7" s="7">
        <v>5.9</v>
      </c>
      <c r="M7" s="4"/>
    </row>
    <row r="8" spans="1:13" ht="12.75">
      <c r="A8" s="3" t="s">
        <v>187</v>
      </c>
      <c r="B8" s="7">
        <v>40.4</v>
      </c>
      <c r="C8" s="93"/>
      <c r="D8" s="7">
        <v>77.6</v>
      </c>
      <c r="E8" s="93"/>
      <c r="F8" s="7">
        <v>71.7</v>
      </c>
      <c r="G8" s="7">
        <v>58.9</v>
      </c>
      <c r="H8" s="7">
        <v>59.8</v>
      </c>
      <c r="I8" s="93"/>
      <c r="J8" s="7">
        <v>51.4</v>
      </c>
      <c r="K8" s="7">
        <v>40.3</v>
      </c>
      <c r="L8" s="7">
        <v>50.1</v>
      </c>
      <c r="M8" s="4"/>
    </row>
    <row r="9" spans="1:13" ht="12.75">
      <c r="A9" s="3" t="s">
        <v>188</v>
      </c>
      <c r="B9" s="7">
        <v>16.4</v>
      </c>
      <c r="C9" s="93"/>
      <c r="D9" s="7">
        <v>7.6</v>
      </c>
      <c r="E9" s="93"/>
      <c r="F9" s="7">
        <v>12.4</v>
      </c>
      <c r="G9" s="7">
        <v>13.9</v>
      </c>
      <c r="H9" s="7">
        <v>13.4</v>
      </c>
      <c r="I9" s="93"/>
      <c r="J9" s="7">
        <v>22.1</v>
      </c>
      <c r="K9" s="7">
        <v>22.9</v>
      </c>
      <c r="L9" s="7">
        <v>22.2</v>
      </c>
      <c r="M9" s="4"/>
    </row>
    <row r="10" spans="1:13" ht="12.75">
      <c r="A10" s="3" t="s">
        <v>189</v>
      </c>
      <c r="B10" s="7">
        <v>16.5</v>
      </c>
      <c r="C10" s="93"/>
      <c r="D10" s="7">
        <v>2.3</v>
      </c>
      <c r="E10" s="93"/>
      <c r="F10" s="7">
        <v>5.2</v>
      </c>
      <c r="G10" s="7">
        <v>10.2</v>
      </c>
      <c r="H10" s="7">
        <v>9.6</v>
      </c>
      <c r="I10" s="93"/>
      <c r="J10" s="7">
        <v>8.3</v>
      </c>
      <c r="K10" s="7">
        <v>11.6</v>
      </c>
      <c r="L10" s="7">
        <v>8.6</v>
      </c>
      <c r="M10" s="4"/>
    </row>
    <row r="11" spans="1:13" ht="12.75">
      <c r="A11" s="3" t="s">
        <v>190</v>
      </c>
      <c r="B11" s="7">
        <v>12.5</v>
      </c>
      <c r="C11" s="93"/>
      <c r="D11" s="7">
        <v>1.5</v>
      </c>
      <c r="E11" s="93"/>
      <c r="F11" s="7">
        <v>3.8</v>
      </c>
      <c r="G11" s="7">
        <v>7.5</v>
      </c>
      <c r="H11" s="7">
        <v>7.1</v>
      </c>
      <c r="I11" s="93"/>
      <c r="J11" s="7">
        <v>6.1</v>
      </c>
      <c r="K11" s="7">
        <v>9.7</v>
      </c>
      <c r="L11" s="7">
        <v>6.5</v>
      </c>
      <c r="M11" s="4"/>
    </row>
    <row r="12" spans="1:13" ht="12.75">
      <c r="A12" s="3" t="s">
        <v>191</v>
      </c>
      <c r="B12" s="7">
        <v>8.2</v>
      </c>
      <c r="C12" s="93"/>
      <c r="D12" s="7">
        <v>1.3</v>
      </c>
      <c r="E12" s="93"/>
      <c r="F12" s="7">
        <v>3.3</v>
      </c>
      <c r="G12" s="7">
        <v>5.4</v>
      </c>
      <c r="H12" s="7">
        <v>5.1</v>
      </c>
      <c r="I12" s="93"/>
      <c r="J12" s="7">
        <v>3.9</v>
      </c>
      <c r="K12" s="7">
        <v>7.2</v>
      </c>
      <c r="L12" s="7">
        <v>4.3</v>
      </c>
      <c r="M12" s="4"/>
    </row>
    <row r="13" spans="1:13" ht="12.75">
      <c r="A13" s="3" t="s">
        <v>192</v>
      </c>
      <c r="B13" s="7">
        <v>4.5</v>
      </c>
      <c r="C13" s="93"/>
      <c r="D13" s="7">
        <v>0.5</v>
      </c>
      <c r="E13" s="93"/>
      <c r="F13" s="7">
        <v>2.3</v>
      </c>
      <c r="G13" s="7">
        <v>3</v>
      </c>
      <c r="H13" s="7">
        <v>2.9</v>
      </c>
      <c r="I13" s="93"/>
      <c r="J13" s="7">
        <v>1.6</v>
      </c>
      <c r="K13" s="7">
        <v>3.8</v>
      </c>
      <c r="L13" s="7">
        <v>1.8</v>
      </c>
      <c r="M13" s="4"/>
    </row>
    <row r="14" spans="1:13" ht="12.75">
      <c r="A14" s="3" t="s">
        <v>193</v>
      </c>
      <c r="B14" s="7">
        <v>1.5</v>
      </c>
      <c r="C14" s="93"/>
      <c r="D14" s="7">
        <v>0.3</v>
      </c>
      <c r="E14" s="93"/>
      <c r="F14" s="7">
        <v>1.2</v>
      </c>
      <c r="G14" s="7">
        <v>1</v>
      </c>
      <c r="H14" s="7">
        <v>1.1</v>
      </c>
      <c r="I14" s="93"/>
      <c r="J14" s="7">
        <v>0.4</v>
      </c>
      <c r="K14" s="7">
        <v>1.2</v>
      </c>
      <c r="L14" s="7">
        <v>0.5</v>
      </c>
      <c r="M14" s="4"/>
    </row>
    <row r="15" spans="1:13" ht="12.75">
      <c r="A15" s="3" t="s">
        <v>194</v>
      </c>
      <c r="B15" s="185" t="s">
        <v>42</v>
      </c>
      <c r="C15" s="102"/>
      <c r="D15" s="185" t="s">
        <v>42</v>
      </c>
      <c r="E15" s="102"/>
      <c r="F15" s="185" t="s">
        <v>42</v>
      </c>
      <c r="G15" s="185" t="s">
        <v>42</v>
      </c>
      <c r="H15" s="185" t="s">
        <v>42</v>
      </c>
      <c r="I15" s="102"/>
      <c r="J15" s="7">
        <v>0</v>
      </c>
      <c r="K15" s="185">
        <v>0</v>
      </c>
      <c r="L15" s="7">
        <v>0</v>
      </c>
      <c r="M15" s="4"/>
    </row>
    <row r="16" spans="1:13" ht="12.75">
      <c r="A16" s="3" t="s">
        <v>108</v>
      </c>
      <c r="B16" s="4">
        <v>7048</v>
      </c>
      <c r="C16" s="87"/>
      <c r="D16" s="4">
        <v>4704</v>
      </c>
      <c r="E16" s="87"/>
      <c r="F16" s="4">
        <v>6391</v>
      </c>
      <c r="G16" s="4">
        <v>25906</v>
      </c>
      <c r="H16" s="4">
        <f>B16+D16+F16+G16</f>
        <v>44049</v>
      </c>
      <c r="I16" s="87"/>
      <c r="J16" s="4">
        <v>144186</v>
      </c>
      <c r="K16" s="4">
        <v>18309</v>
      </c>
      <c r="L16" s="4">
        <f>SUM(J16:K16)</f>
        <v>162495</v>
      </c>
      <c r="M16" s="4"/>
    </row>
    <row r="17" spans="1:13" s="95" customFormat="1" ht="12.75">
      <c r="A17" s="191"/>
      <c r="B17" s="93"/>
      <c r="C17" s="93"/>
      <c r="D17" s="93"/>
      <c r="E17" s="93"/>
      <c r="F17" s="93"/>
      <c r="G17" s="93"/>
      <c r="H17" s="93"/>
      <c r="I17" s="93"/>
      <c r="J17" s="93"/>
      <c r="K17" s="93"/>
      <c r="L17" s="93"/>
      <c r="M17" s="87"/>
    </row>
    <row r="18" spans="1:13" ht="16.5" customHeight="1">
      <c r="A18" s="14" t="s">
        <v>15</v>
      </c>
      <c r="B18" s="112">
        <v>100</v>
      </c>
      <c r="C18" s="112"/>
      <c r="D18" s="112">
        <v>100</v>
      </c>
      <c r="E18" s="112"/>
      <c r="F18" s="112">
        <v>100</v>
      </c>
      <c r="G18" s="112">
        <v>100</v>
      </c>
      <c r="H18" s="112">
        <v>100</v>
      </c>
      <c r="I18" s="112"/>
      <c r="J18" s="112">
        <v>100</v>
      </c>
      <c r="K18" s="112">
        <v>100</v>
      </c>
      <c r="L18" s="112">
        <v>100</v>
      </c>
      <c r="M18" s="4"/>
    </row>
    <row r="19" spans="1:13" ht="12.75">
      <c r="A19" s="13" t="s">
        <v>186</v>
      </c>
      <c r="B19" s="185" t="s">
        <v>42</v>
      </c>
      <c r="C19" s="102"/>
      <c r="D19" s="7">
        <v>11.6</v>
      </c>
      <c r="E19" s="93"/>
      <c r="F19" s="185">
        <v>0</v>
      </c>
      <c r="G19" s="185">
        <v>0.1</v>
      </c>
      <c r="H19" s="7">
        <v>2.3</v>
      </c>
      <c r="I19" s="93"/>
      <c r="J19" s="7">
        <v>8</v>
      </c>
      <c r="K19" s="7">
        <v>5.5</v>
      </c>
      <c r="L19" s="7">
        <v>7.7</v>
      </c>
      <c r="M19" s="4"/>
    </row>
    <row r="20" spans="1:13" ht="12.75">
      <c r="A20" s="3" t="s">
        <v>187</v>
      </c>
      <c r="B20" s="7">
        <v>49.4</v>
      </c>
      <c r="C20" s="93"/>
      <c r="D20" s="7">
        <v>78.3</v>
      </c>
      <c r="E20" s="93"/>
      <c r="F20" s="7">
        <v>78.8</v>
      </c>
      <c r="G20" s="7">
        <v>69.6</v>
      </c>
      <c r="H20" s="7">
        <v>70.2</v>
      </c>
      <c r="I20" s="93"/>
      <c r="J20" s="7">
        <v>56.9</v>
      </c>
      <c r="K20" s="7">
        <v>45.2</v>
      </c>
      <c r="L20" s="7">
        <v>55.3</v>
      </c>
      <c r="M20" s="4"/>
    </row>
    <row r="21" spans="1:13" ht="12.75">
      <c r="A21" s="3" t="s">
        <v>188</v>
      </c>
      <c r="B21" s="7">
        <v>13</v>
      </c>
      <c r="C21" s="93"/>
      <c r="D21" s="7">
        <v>7.3</v>
      </c>
      <c r="E21" s="93"/>
      <c r="F21" s="7">
        <v>13</v>
      </c>
      <c r="G21" s="7">
        <v>12.6</v>
      </c>
      <c r="H21" s="7">
        <v>11.7</v>
      </c>
      <c r="I21" s="93"/>
      <c r="J21" s="7">
        <v>24.4</v>
      </c>
      <c r="K21" s="7">
        <v>27.9</v>
      </c>
      <c r="L21" s="7">
        <v>24.9</v>
      </c>
      <c r="M21" s="4"/>
    </row>
    <row r="22" spans="1:13" ht="12.75">
      <c r="A22" s="3" t="s">
        <v>189</v>
      </c>
      <c r="B22" s="7">
        <v>13.4</v>
      </c>
      <c r="C22" s="93"/>
      <c r="D22" s="7">
        <v>1.5</v>
      </c>
      <c r="E22" s="93"/>
      <c r="F22" s="7">
        <v>3.3</v>
      </c>
      <c r="G22" s="7">
        <v>6.7</v>
      </c>
      <c r="H22" s="7">
        <v>6</v>
      </c>
      <c r="I22" s="93"/>
      <c r="J22" s="7">
        <v>5.7</v>
      </c>
      <c r="K22" s="7">
        <v>10.5</v>
      </c>
      <c r="L22" s="7">
        <v>6.4</v>
      </c>
      <c r="M22" s="4"/>
    </row>
    <row r="23" spans="1:13" ht="12.75">
      <c r="A23" s="3" t="s">
        <v>190</v>
      </c>
      <c r="B23" s="7">
        <v>9.7</v>
      </c>
      <c r="C23" s="93"/>
      <c r="D23" s="7">
        <v>0.8</v>
      </c>
      <c r="E23" s="93"/>
      <c r="F23" s="7">
        <v>2.2</v>
      </c>
      <c r="G23" s="7">
        <v>4.7</v>
      </c>
      <c r="H23" s="7">
        <v>4.2</v>
      </c>
      <c r="I23" s="93"/>
      <c r="J23" s="7">
        <v>2.7</v>
      </c>
      <c r="K23" s="7">
        <v>5.5</v>
      </c>
      <c r="L23" s="7">
        <v>3.1</v>
      </c>
      <c r="M23" s="4"/>
    </row>
    <row r="24" spans="1:13" ht="12.75">
      <c r="A24" s="3" t="s">
        <v>191</v>
      </c>
      <c r="B24" s="7">
        <v>8</v>
      </c>
      <c r="C24" s="93"/>
      <c r="D24" s="7">
        <v>0.3</v>
      </c>
      <c r="E24" s="93"/>
      <c r="F24" s="7">
        <v>1.1</v>
      </c>
      <c r="G24" s="7">
        <v>3.4</v>
      </c>
      <c r="H24" s="7">
        <v>3.1</v>
      </c>
      <c r="I24" s="93"/>
      <c r="J24" s="7">
        <v>1.4</v>
      </c>
      <c r="K24" s="7">
        <v>3.1</v>
      </c>
      <c r="L24" s="7">
        <v>1.7</v>
      </c>
      <c r="M24" s="4"/>
    </row>
    <row r="25" spans="1:13" ht="12.75">
      <c r="A25" s="3" t="s">
        <v>192</v>
      </c>
      <c r="B25" s="7">
        <v>4.5</v>
      </c>
      <c r="C25" s="93"/>
      <c r="D25" s="7">
        <v>0.2</v>
      </c>
      <c r="E25" s="93"/>
      <c r="F25" s="7">
        <v>0.8</v>
      </c>
      <c r="G25" s="7">
        <v>1.8</v>
      </c>
      <c r="H25" s="7">
        <v>1.7</v>
      </c>
      <c r="I25" s="93"/>
      <c r="J25" s="7">
        <v>0.7</v>
      </c>
      <c r="K25" s="7">
        <v>1.6</v>
      </c>
      <c r="L25" s="7">
        <v>0.8</v>
      </c>
      <c r="M25" s="4"/>
    </row>
    <row r="26" spans="1:13" ht="12.75">
      <c r="A26" s="3" t="s">
        <v>193</v>
      </c>
      <c r="B26" s="7">
        <v>2</v>
      </c>
      <c r="C26" s="93"/>
      <c r="D26" s="185">
        <v>0.1</v>
      </c>
      <c r="E26" s="102"/>
      <c r="F26" s="185">
        <v>0.6</v>
      </c>
      <c r="G26" s="7">
        <v>1</v>
      </c>
      <c r="H26" s="7">
        <v>0.9</v>
      </c>
      <c r="I26" s="93"/>
      <c r="J26" s="7">
        <v>0.2</v>
      </c>
      <c r="K26" s="7">
        <v>0.6</v>
      </c>
      <c r="L26" s="7">
        <v>0.2</v>
      </c>
      <c r="M26" s="4"/>
    </row>
    <row r="27" spans="1:13" ht="12.75">
      <c r="A27" s="3" t="s">
        <v>194</v>
      </c>
      <c r="B27" s="185" t="s">
        <v>42</v>
      </c>
      <c r="C27" s="102"/>
      <c r="D27" s="185" t="s">
        <v>42</v>
      </c>
      <c r="E27" s="102"/>
      <c r="F27" s="185" t="s">
        <v>42</v>
      </c>
      <c r="G27" s="185" t="s">
        <v>42</v>
      </c>
      <c r="H27" s="185" t="s">
        <v>42</v>
      </c>
      <c r="I27" s="102"/>
      <c r="J27" s="185" t="s">
        <v>42</v>
      </c>
      <c r="K27" s="185" t="s">
        <v>42</v>
      </c>
      <c r="L27" s="7">
        <v>0</v>
      </c>
      <c r="M27" s="4"/>
    </row>
    <row r="28" spans="1:13" ht="12.75">
      <c r="A28" s="21" t="s">
        <v>109</v>
      </c>
      <c r="B28" s="19">
        <v>3327</v>
      </c>
      <c r="C28" s="88"/>
      <c r="D28" s="19">
        <v>5140</v>
      </c>
      <c r="E28" s="88"/>
      <c r="F28" s="19">
        <v>4033</v>
      </c>
      <c r="G28" s="19">
        <v>14067</v>
      </c>
      <c r="H28" s="19">
        <f>B28+D28+F28+G28</f>
        <v>26567</v>
      </c>
      <c r="I28" s="88"/>
      <c r="J28" s="19">
        <v>91529</v>
      </c>
      <c r="K28" s="19">
        <v>14907</v>
      </c>
      <c r="L28" s="19">
        <f>SUM(J28:K28)</f>
        <v>106436</v>
      </c>
      <c r="M28" s="19"/>
    </row>
    <row r="29" spans="1:13" s="95" customFormat="1" ht="12.75">
      <c r="A29" s="192"/>
      <c r="B29" s="93"/>
      <c r="C29" s="93"/>
      <c r="D29" s="93"/>
      <c r="E29" s="93"/>
      <c r="F29" s="93"/>
      <c r="G29" s="93"/>
      <c r="H29" s="93"/>
      <c r="I29" s="93"/>
      <c r="J29" s="93"/>
      <c r="K29" s="93"/>
      <c r="L29" s="93"/>
      <c r="M29" s="88"/>
    </row>
    <row r="30" spans="1:12" ht="16.5" customHeight="1">
      <c r="A30" s="14" t="s">
        <v>36</v>
      </c>
      <c r="B30" s="112">
        <v>100</v>
      </c>
      <c r="C30" s="112"/>
      <c r="D30" s="112">
        <v>100</v>
      </c>
      <c r="E30" s="112"/>
      <c r="F30" s="112">
        <v>100</v>
      </c>
      <c r="G30" s="112">
        <v>100</v>
      </c>
      <c r="H30" s="112">
        <v>100</v>
      </c>
      <c r="I30" s="112"/>
      <c r="J30" s="112">
        <v>100</v>
      </c>
      <c r="K30" s="112">
        <v>100</v>
      </c>
      <c r="L30" s="112">
        <v>100</v>
      </c>
    </row>
    <row r="31" spans="1:12" ht="12.75">
      <c r="A31" s="13" t="s">
        <v>186</v>
      </c>
      <c r="B31" s="194">
        <v>0</v>
      </c>
      <c r="C31" s="103"/>
      <c r="D31" s="187">
        <v>10.3</v>
      </c>
      <c r="E31" s="94"/>
      <c r="F31" s="194">
        <v>0</v>
      </c>
      <c r="G31" s="187">
        <v>0.1</v>
      </c>
      <c r="H31" s="187">
        <v>1.5</v>
      </c>
      <c r="I31" s="94"/>
      <c r="J31" s="187">
        <v>6.9</v>
      </c>
      <c r="K31" s="187">
        <v>4.4</v>
      </c>
      <c r="L31" s="7">
        <v>6.6</v>
      </c>
    </row>
    <row r="32" spans="1:12" ht="12.75">
      <c r="A32" s="3" t="s">
        <v>187</v>
      </c>
      <c r="B32" s="187">
        <v>43.3</v>
      </c>
      <c r="C32" s="94"/>
      <c r="D32" s="187">
        <v>77.9</v>
      </c>
      <c r="E32" s="94"/>
      <c r="F32" s="187">
        <v>74.5</v>
      </c>
      <c r="G32" s="187">
        <v>62.6</v>
      </c>
      <c r="H32" s="187">
        <v>63.7</v>
      </c>
      <c r="I32" s="94"/>
      <c r="J32" s="187">
        <v>53.5</v>
      </c>
      <c r="K32" s="187">
        <v>42.5</v>
      </c>
      <c r="L32" s="7">
        <v>52.2</v>
      </c>
    </row>
    <row r="33" spans="1:12" ht="12.75">
      <c r="A33" s="3" t="s">
        <v>188</v>
      </c>
      <c r="B33" s="187">
        <v>15.3</v>
      </c>
      <c r="C33" s="94"/>
      <c r="D33" s="187">
        <v>7.4</v>
      </c>
      <c r="E33" s="94"/>
      <c r="F33" s="187">
        <v>12.6</v>
      </c>
      <c r="G33" s="187">
        <v>13.4</v>
      </c>
      <c r="H33" s="187">
        <v>12.7</v>
      </c>
      <c r="I33" s="94"/>
      <c r="J33" s="187">
        <v>23</v>
      </c>
      <c r="K33" s="187">
        <v>25.1</v>
      </c>
      <c r="L33" s="7">
        <v>23.2</v>
      </c>
    </row>
    <row r="34" spans="1:12" ht="12.75">
      <c r="A34" s="3" t="s">
        <v>189</v>
      </c>
      <c r="B34" s="187">
        <v>15.5</v>
      </c>
      <c r="C34" s="94"/>
      <c r="D34" s="187">
        <v>1.9</v>
      </c>
      <c r="E34" s="94"/>
      <c r="F34" s="187">
        <v>4.5</v>
      </c>
      <c r="G34" s="187">
        <v>9</v>
      </c>
      <c r="H34" s="187">
        <v>8.3</v>
      </c>
      <c r="I34" s="94"/>
      <c r="J34" s="187">
        <v>7.3</v>
      </c>
      <c r="K34" s="187">
        <v>11.1</v>
      </c>
      <c r="L34" s="7">
        <v>7.8</v>
      </c>
    </row>
    <row r="35" spans="1:12" ht="12.75">
      <c r="A35" s="3" t="s">
        <v>190</v>
      </c>
      <c r="B35" s="187">
        <v>11.6</v>
      </c>
      <c r="C35" s="94"/>
      <c r="D35" s="187">
        <v>1.1</v>
      </c>
      <c r="E35" s="94"/>
      <c r="F35" s="187">
        <v>3.2</v>
      </c>
      <c r="G35" s="187">
        <v>6.5</v>
      </c>
      <c r="H35" s="187">
        <v>6</v>
      </c>
      <c r="I35" s="94"/>
      <c r="J35" s="187">
        <v>4.8</v>
      </c>
      <c r="K35" s="187">
        <v>7.8</v>
      </c>
      <c r="L35" s="7">
        <v>5.2</v>
      </c>
    </row>
    <row r="36" spans="1:12" ht="12.75">
      <c r="A36" s="3" t="s">
        <v>191</v>
      </c>
      <c r="B36" s="187">
        <v>8.1</v>
      </c>
      <c r="C36" s="94"/>
      <c r="D36" s="187">
        <v>0.8</v>
      </c>
      <c r="E36" s="94"/>
      <c r="F36" s="187">
        <v>2.5</v>
      </c>
      <c r="G36" s="187">
        <v>4.7</v>
      </c>
      <c r="H36" s="187">
        <v>4.3</v>
      </c>
      <c r="I36" s="94"/>
      <c r="J36" s="187">
        <v>3</v>
      </c>
      <c r="K36" s="187">
        <v>5.3</v>
      </c>
      <c r="L36" s="7">
        <v>3.3</v>
      </c>
    </row>
    <row r="37" spans="1:12" ht="12.75">
      <c r="A37" s="3" t="s">
        <v>192</v>
      </c>
      <c r="B37" s="187">
        <v>4.5</v>
      </c>
      <c r="C37" s="94"/>
      <c r="D37" s="187">
        <v>0.3</v>
      </c>
      <c r="E37" s="94"/>
      <c r="F37" s="187">
        <v>1.7</v>
      </c>
      <c r="G37" s="187">
        <v>2.6</v>
      </c>
      <c r="H37" s="187">
        <v>2.4</v>
      </c>
      <c r="I37" s="94"/>
      <c r="J37" s="187">
        <v>1.2</v>
      </c>
      <c r="K37" s="187">
        <v>2.8</v>
      </c>
      <c r="L37" s="7">
        <v>1.4</v>
      </c>
    </row>
    <row r="38" spans="1:12" ht="12.75">
      <c r="A38" s="3" t="s">
        <v>193</v>
      </c>
      <c r="B38" s="187">
        <v>1.6</v>
      </c>
      <c r="C38" s="94"/>
      <c r="D38" s="187">
        <v>0.2</v>
      </c>
      <c r="E38" s="94"/>
      <c r="F38" s="187">
        <v>1</v>
      </c>
      <c r="G38" s="187">
        <v>1</v>
      </c>
      <c r="H38" s="187">
        <v>1</v>
      </c>
      <c r="I38" s="94"/>
      <c r="J38" s="187">
        <v>0.3</v>
      </c>
      <c r="K38" s="187">
        <v>0.9</v>
      </c>
      <c r="L38" s="7">
        <v>0.4</v>
      </c>
    </row>
    <row r="39" spans="1:12" ht="12.75">
      <c r="A39" s="3" t="s">
        <v>194</v>
      </c>
      <c r="B39" s="194" t="s">
        <v>42</v>
      </c>
      <c r="C39" s="103"/>
      <c r="D39" s="194" t="s">
        <v>42</v>
      </c>
      <c r="E39" s="103"/>
      <c r="F39" s="194" t="s">
        <v>42</v>
      </c>
      <c r="G39" s="194" t="s">
        <v>42</v>
      </c>
      <c r="H39" s="194" t="s">
        <v>42</v>
      </c>
      <c r="I39" s="103"/>
      <c r="J39" s="187">
        <v>0</v>
      </c>
      <c r="K39" s="194">
        <v>0</v>
      </c>
      <c r="L39" s="7">
        <v>0</v>
      </c>
    </row>
    <row r="40" spans="1:12" ht="16.5" customHeight="1">
      <c r="A40" s="3" t="s">
        <v>33</v>
      </c>
      <c r="B40" s="19">
        <f>B16+B28</f>
        <v>10375</v>
      </c>
      <c r="C40" s="90"/>
      <c r="D40" s="60">
        <f>D16+D28</f>
        <v>9844</v>
      </c>
      <c r="E40" s="60"/>
      <c r="F40" s="60">
        <f>F16+F28</f>
        <v>10424</v>
      </c>
      <c r="G40" s="60">
        <f>G16+G28</f>
        <v>39973</v>
      </c>
      <c r="H40" s="60">
        <f>H16+H28</f>
        <v>70616</v>
      </c>
      <c r="I40" s="90"/>
      <c r="J40" s="60">
        <f>SUM(J16+J28)</f>
        <v>235715</v>
      </c>
      <c r="K40" s="60">
        <f>SUM(K16+K28)</f>
        <v>33216</v>
      </c>
      <c r="L40" s="60">
        <f>SUM(L16+L28)</f>
        <v>268931</v>
      </c>
    </row>
    <row r="41" spans="1:13" ht="24" customHeight="1">
      <c r="A41" s="247"/>
      <c r="B41" s="248"/>
      <c r="C41" s="19"/>
      <c r="D41" s="19"/>
      <c r="E41" s="19"/>
      <c r="F41" s="19"/>
      <c r="G41" s="19"/>
      <c r="H41" s="19"/>
      <c r="I41" s="19"/>
      <c r="J41" s="19"/>
      <c r="K41" s="19"/>
      <c r="L41" s="19"/>
      <c r="M41" s="19"/>
    </row>
    <row r="42" spans="1:13" ht="45" customHeight="1">
      <c r="A42" s="249" t="s">
        <v>219</v>
      </c>
      <c r="B42" s="250"/>
      <c r="C42" s="236"/>
      <c r="D42" s="236"/>
      <c r="E42" s="236"/>
      <c r="F42" s="236"/>
      <c r="G42" s="236"/>
      <c r="H42" s="236"/>
      <c r="I42" s="236"/>
      <c r="J42" s="236"/>
      <c r="K42" s="236"/>
      <c r="L42" s="236"/>
      <c r="M42" s="236"/>
    </row>
    <row r="43" spans="1:13" s="95" customFormat="1" ht="12.75" customHeight="1">
      <c r="A43" s="193"/>
      <c r="B43" s="93"/>
      <c r="C43" s="93"/>
      <c r="D43" s="93"/>
      <c r="E43" s="93"/>
      <c r="F43" s="93"/>
      <c r="G43" s="93"/>
      <c r="H43" s="93"/>
      <c r="I43" s="93"/>
      <c r="J43" s="93"/>
      <c r="K43" s="93"/>
      <c r="L43" s="93"/>
      <c r="M43" s="93"/>
    </row>
    <row r="44" spans="1:13" ht="12.75" hidden="1">
      <c r="A44" s="16"/>
      <c r="B44" s="16"/>
      <c r="C44" s="16"/>
      <c r="D44" s="16"/>
      <c r="E44" s="16"/>
      <c r="F44" s="16"/>
      <c r="G44" s="16"/>
      <c r="H44" s="16"/>
      <c r="I44" s="16"/>
      <c r="J44" s="16"/>
      <c r="K44" s="16"/>
      <c r="L44" s="16"/>
      <c r="M44" s="16"/>
    </row>
    <row r="45" spans="1:13" ht="12.75">
      <c r="A45" s="57"/>
      <c r="B45" s="17"/>
      <c r="C45" s="17"/>
      <c r="D45" s="17"/>
      <c r="E45" s="17"/>
      <c r="F45" s="17"/>
      <c r="G45" s="17"/>
      <c r="H45" s="17"/>
      <c r="I45" s="17"/>
      <c r="J45" s="17"/>
      <c r="K45" s="17"/>
      <c r="L45" s="17"/>
      <c r="M45" s="17"/>
    </row>
    <row r="46" spans="1:13" ht="12.75">
      <c r="A46" s="17"/>
      <c r="B46" s="17"/>
      <c r="C46" s="17"/>
      <c r="D46" s="17"/>
      <c r="E46" s="17"/>
      <c r="F46" s="17"/>
      <c r="G46" s="17"/>
      <c r="H46" s="17"/>
      <c r="I46" s="17"/>
      <c r="J46" s="17"/>
      <c r="K46" s="17"/>
      <c r="L46" s="17"/>
      <c r="M46" s="17"/>
    </row>
    <row r="47" spans="1:13" ht="12.75">
      <c r="A47" s="17"/>
      <c r="B47" s="17"/>
      <c r="C47" s="17"/>
      <c r="D47" s="17"/>
      <c r="E47" s="17"/>
      <c r="F47" s="17"/>
      <c r="G47" s="17"/>
      <c r="H47" s="17"/>
      <c r="I47" s="17"/>
      <c r="J47" s="17"/>
      <c r="K47" s="17"/>
      <c r="L47" s="17"/>
      <c r="M47" s="17"/>
    </row>
  </sheetData>
  <sheetProtection/>
  <mergeCells count="6">
    <mergeCell ref="A42:M42"/>
    <mergeCell ref="A1:M1"/>
    <mergeCell ref="A3:M3"/>
    <mergeCell ref="D4:H4"/>
    <mergeCell ref="A41:B41"/>
    <mergeCell ref="J4:L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Fraenell</cp:lastModifiedBy>
  <cp:lastPrinted>2012-06-11T14:25:25Z</cp:lastPrinted>
  <dcterms:created xsi:type="dcterms:W3CDTF">2001-11-07T08:40:28Z</dcterms:created>
  <dcterms:modified xsi:type="dcterms:W3CDTF">2012-06-11T14:25:29Z</dcterms:modified>
  <cp:category/>
  <cp:version/>
  <cp:contentType/>
  <cp:contentStatus/>
</cp:coreProperties>
</file>